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J:\"/>
    </mc:Choice>
  </mc:AlternateContent>
  <xr:revisionPtr revIDLastSave="0" documentId="13_ncr:1_{60B4763E-7A09-477F-8D7B-EBAC24B6002C}" xr6:coauthVersionLast="47" xr6:coauthVersionMax="47" xr10:uidLastSave="{00000000-0000-0000-0000-000000000000}"/>
  <bookViews>
    <workbookView xWindow="28680" yWindow="-120" windowWidth="24240" windowHeight="13140" xr2:uid="{00000000-000D-0000-FFFF-FFFF00000000}"/>
  </bookViews>
  <sheets>
    <sheet name="Calculator Sheet" sheetId="3" r:id="rId1"/>
    <sheet name="Example Sheet" sheetId="4" r:id="rId2"/>
  </sheets>
  <calcPr calcId="191029"/>
  <customWorkbookViews>
    <customWorkbookView name="Smith, Janelle AG - Personal View" guid="{C39CA113-481A-49CB-98E3-2FF368BA2110}"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4" l="1"/>
  <c r="L36" i="4" s="1"/>
  <c r="J35" i="4"/>
  <c r="L35" i="4" s="1"/>
  <c r="L34" i="4"/>
  <c r="J34" i="4"/>
  <c r="L33" i="4"/>
  <c r="J33" i="4"/>
  <c r="L31" i="4"/>
  <c r="K31" i="4"/>
  <c r="J31" i="4"/>
  <c r="L30" i="4"/>
  <c r="K30" i="4"/>
  <c r="J30" i="4"/>
  <c r="L29" i="4"/>
  <c r="K29" i="4"/>
  <c r="J29" i="4"/>
  <c r="F19" i="4" s="1"/>
  <c r="F20" i="4" s="1"/>
  <c r="L28" i="4"/>
  <c r="K28" i="4"/>
  <c r="J28" i="4"/>
  <c r="L27" i="4"/>
  <c r="K27" i="4"/>
  <c r="J27" i="4"/>
  <c r="N18" i="4"/>
  <c r="F18" i="4"/>
  <c r="F21" i="4" s="1"/>
  <c r="N13" i="4"/>
  <c r="N7" i="4"/>
  <c r="I40" i="4" l="1"/>
  <c r="I45" i="4"/>
  <c r="J36" i="3"/>
  <c r="L36" i="3" s="1"/>
  <c r="J35" i="3"/>
  <c r="L35" i="3" s="1"/>
  <c r="L34" i="3"/>
  <c r="J34" i="3"/>
  <c r="L33" i="3"/>
  <c r="J33" i="3"/>
  <c r="L31" i="3"/>
  <c r="K31" i="3"/>
  <c r="J31" i="3"/>
  <c r="L30" i="3"/>
  <c r="K30" i="3"/>
  <c r="J30" i="3"/>
  <c r="L29" i="3"/>
  <c r="K29" i="3"/>
  <c r="J29" i="3"/>
  <c r="L28" i="3"/>
  <c r="J28" i="3"/>
  <c r="K28" i="3" s="1"/>
  <c r="L27" i="3"/>
  <c r="J27" i="3"/>
  <c r="K27" i="3" s="1"/>
  <c r="N18" i="3"/>
  <c r="F18" i="3"/>
  <c r="F21" i="3" s="1"/>
  <c r="N13" i="3"/>
  <c r="N7" i="3"/>
  <c r="I40" i="3" l="1"/>
  <c r="I45" i="3"/>
  <c r="F19" i="3"/>
  <c r="F20" i="3" s="1"/>
</calcChain>
</file>

<file path=xl/sharedStrings.xml><?xml version="1.0" encoding="utf-8"?>
<sst xmlns="http://schemas.openxmlformats.org/spreadsheetml/2006/main" count="181" uniqueCount="77">
  <si>
    <t>Feed Type</t>
  </si>
  <si>
    <t>Instructions:</t>
  </si>
  <si>
    <t>Forage (F) or Other (O)</t>
  </si>
  <si>
    <t>Grass Hay</t>
  </si>
  <si>
    <t xml:space="preserve">Alfalfa Hay </t>
  </si>
  <si>
    <t xml:space="preserve">Aflalfa-Grass Hay </t>
  </si>
  <si>
    <t>Barley Silage</t>
  </si>
  <si>
    <t xml:space="preserve">Afalfa Silage </t>
  </si>
  <si>
    <t xml:space="preserve">Wheat Silage </t>
  </si>
  <si>
    <t>Corn Silage</t>
  </si>
  <si>
    <t>Straw</t>
  </si>
  <si>
    <t>Barley Grain</t>
  </si>
  <si>
    <t>Wheat Grain</t>
  </si>
  <si>
    <t>Oat Grain</t>
  </si>
  <si>
    <t xml:space="preserve">F </t>
  </si>
  <si>
    <t>F</t>
  </si>
  <si>
    <t>O</t>
  </si>
  <si>
    <t>Corn Grain</t>
  </si>
  <si>
    <t xml:space="preserve">Canola Meal </t>
  </si>
  <si>
    <t>Granular Mineral</t>
  </si>
  <si>
    <t>Supplement Pellet</t>
  </si>
  <si>
    <t>Barley Greenfeed</t>
  </si>
  <si>
    <t>Oat Greenfeed</t>
  </si>
  <si>
    <t>Resources Used</t>
  </si>
  <si>
    <t>Cowbytes 5 Software</t>
  </si>
  <si>
    <t xml:space="preserve">NRC 2000, Nutrient Requirements of Beef Cattle </t>
  </si>
  <si>
    <t xml:space="preserve">Feed Table </t>
  </si>
  <si>
    <t>Average DM %</t>
  </si>
  <si>
    <t>DM %</t>
  </si>
  <si>
    <t>Ration Calculator Table</t>
  </si>
  <si>
    <t>(lb) As Fed per head</t>
  </si>
  <si>
    <t>Moisture %</t>
  </si>
  <si>
    <t>Dry Matter %</t>
  </si>
  <si>
    <t>Weight in KG</t>
  </si>
  <si>
    <t>Weight in LB</t>
  </si>
  <si>
    <t xml:space="preserve">KG to LB </t>
  </si>
  <si>
    <t>Moisture to Dry Matter %</t>
  </si>
  <si>
    <t xml:space="preserve">Forages </t>
  </si>
  <si>
    <t>Other Feeds</t>
  </si>
  <si>
    <t>Helpful Calculators:</t>
  </si>
  <si>
    <t>Ration Feed Type</t>
  </si>
  <si>
    <t>DM = dry matter</t>
  </si>
  <si>
    <t>(lb) of DM per head</t>
  </si>
  <si>
    <t>(moisture %) = 100 - (dry matter %)</t>
  </si>
  <si>
    <t>Farm and Ration Information Table</t>
  </si>
  <si>
    <t>Total As Fed lb/head/day</t>
  </si>
  <si>
    <t>Total Dry Matter lb/head/day</t>
  </si>
  <si>
    <t>DMI = dry matter intake</t>
  </si>
  <si>
    <t>BW = body weight</t>
  </si>
  <si>
    <t>Average Animal BW (lb)</t>
  </si>
  <si>
    <t>Estimated DMI (% BW)</t>
  </si>
  <si>
    <t xml:space="preserve">Total # of Head </t>
  </si>
  <si>
    <t>1 KG = 2.2 LB   1LB = 0.45 KG</t>
  </si>
  <si>
    <t>Total  (lb) As Fed</t>
  </si>
  <si>
    <t>Livestock Forage and Dry Matter Intake Calculator</t>
  </si>
  <si>
    <r>
      <t xml:space="preserve">1. Enter average cow/animal weight and total number of head in </t>
    </r>
    <r>
      <rPr>
        <b/>
        <sz val="12"/>
        <color theme="8" tint="-0.249977111117893"/>
        <rFont val="Tahoma"/>
        <family val="2"/>
      </rPr>
      <t>Farm and Ration Information Table</t>
    </r>
  </si>
  <si>
    <t>Forage % of DMI =</t>
  </si>
  <si>
    <t>Interpretation of this information is the responsibility of the user. This sheet is intended for dry matter calculation purposes only and does not address or balance the nutritional needs of livestock. Users are encouraged to contact their local Livestock and Feed Extension Specialist or contact the Agricultural Knowledge Centre at 1-899-457-2377 for nutrition information.</t>
  </si>
  <si>
    <t>Total Feed to Per Head</t>
  </si>
  <si>
    <t>Total Feed in LB</t>
  </si>
  <si>
    <t>Per Head in LB</t>
  </si>
  <si>
    <t>Converts total AS FED feed amount (ex. 1200 lb bale) to amount per head. Ensure total # head entered in Farm and Ration Info Table</t>
  </si>
  <si>
    <t>Total lb Feed /day</t>
  </si>
  <si>
    <t>Long stem Forage?    Yes or No</t>
  </si>
  <si>
    <t>yes</t>
  </si>
  <si>
    <t>(lb) of Long Stem DM</t>
  </si>
  <si>
    <t>no</t>
  </si>
  <si>
    <r>
      <t xml:space="preserve">5. Enter ration as fed amount </t>
    </r>
    <r>
      <rPr>
        <b/>
        <sz val="12"/>
        <color theme="1"/>
        <rFont val="Tahoma"/>
        <family val="2"/>
      </rPr>
      <t>per head per day</t>
    </r>
    <r>
      <rPr>
        <sz val="12"/>
        <color theme="1"/>
        <rFont val="Tahoma"/>
        <family val="2"/>
      </rPr>
      <t xml:space="preserve"> in pounds </t>
    </r>
  </si>
  <si>
    <t>6. Diet percentage as forage (DMI) will be calculated at bottom of page</t>
  </si>
  <si>
    <r>
      <t xml:space="preserve">7. Additonal ration information will be calculated in </t>
    </r>
    <r>
      <rPr>
        <b/>
        <sz val="12"/>
        <color theme="8" tint="-0.249977111117893"/>
        <rFont val="Tahoma"/>
        <family val="2"/>
      </rPr>
      <t>Farm and Ration Information Table</t>
    </r>
  </si>
  <si>
    <r>
      <rPr>
        <b/>
        <sz val="14"/>
        <color theme="5" tint="-0.249977111117893"/>
        <rFont val="Tahoma"/>
        <family val="2"/>
      </rPr>
      <t>% of Diet DM That is Long Stem Forage</t>
    </r>
    <r>
      <rPr>
        <b/>
        <sz val="14"/>
        <color theme="1"/>
        <rFont val="Tahoma"/>
        <family val="2"/>
      </rPr>
      <t xml:space="preserve">  </t>
    </r>
    <r>
      <rPr>
        <b/>
        <sz val="14"/>
        <color rgb="FFFF0000"/>
        <rFont val="Tahoma"/>
        <family val="2"/>
      </rPr>
      <t>*only if silage fed*</t>
    </r>
  </si>
  <si>
    <r>
      <t>2.</t>
    </r>
    <r>
      <rPr>
        <b/>
        <sz val="12"/>
        <color theme="9" tint="-0.249977111117893"/>
        <rFont val="Tahoma"/>
        <family val="2"/>
      </rPr>
      <t xml:space="preserve"> Ration Calculator Table</t>
    </r>
    <r>
      <rPr>
        <sz val="12"/>
        <color theme="1"/>
        <rFont val="Tahoma"/>
        <family val="2"/>
      </rPr>
      <t>,</t>
    </r>
    <r>
      <rPr>
        <b/>
        <sz val="12"/>
        <color theme="1"/>
        <rFont val="Tahoma"/>
        <family val="2"/>
      </rPr>
      <t xml:space="preserve"> manually </t>
    </r>
    <r>
      <rPr>
        <sz val="12"/>
        <color theme="1"/>
        <rFont val="Tahoma"/>
        <family val="2"/>
      </rPr>
      <t xml:space="preserve">enter info for each feed ingredient as a </t>
    </r>
    <r>
      <rPr>
        <b/>
        <sz val="12"/>
        <color theme="6" tint="-0.249977111117893"/>
        <rFont val="Tahoma"/>
        <family val="2"/>
      </rPr>
      <t>forage</t>
    </r>
    <r>
      <rPr>
        <sz val="12"/>
        <color theme="1"/>
        <rFont val="Tahoma"/>
        <family val="2"/>
      </rPr>
      <t xml:space="preserve"> or </t>
    </r>
    <r>
      <rPr>
        <b/>
        <sz val="12"/>
        <color rgb="FFD09E00"/>
        <rFont val="Tahoma"/>
        <family val="2"/>
      </rPr>
      <t>other</t>
    </r>
    <r>
      <rPr>
        <sz val="12"/>
        <color theme="1"/>
        <rFont val="Tahoma"/>
        <family val="2"/>
      </rPr>
      <t xml:space="preserve"> </t>
    </r>
  </si>
  <si>
    <r>
      <t xml:space="preserve">3. If silage is fed in diet, enter whether each forage is long stem, </t>
    </r>
    <r>
      <rPr>
        <b/>
        <sz val="12"/>
        <color theme="5" tint="-0.249977111117893"/>
        <rFont val="Tahoma"/>
        <family val="2"/>
      </rPr>
      <t>type yes or no. Leave blank if not needed.</t>
    </r>
  </si>
  <si>
    <r>
      <t xml:space="preserve">4. Enter each feed dry matter. Use actual values if known, or </t>
    </r>
    <r>
      <rPr>
        <b/>
        <sz val="12"/>
        <color theme="4" tint="-0.249977111117893"/>
        <rFont val="Tahoma"/>
        <family val="2"/>
      </rPr>
      <t>Feed Table</t>
    </r>
    <r>
      <rPr>
        <sz val="12"/>
        <color theme="1"/>
        <rFont val="Tahoma"/>
        <family val="2"/>
      </rPr>
      <t xml:space="preserve"> average values</t>
    </r>
  </si>
  <si>
    <t>EXAMPLE SHEET</t>
  </si>
  <si>
    <r>
      <t xml:space="preserve">                                                          </t>
    </r>
    <r>
      <rPr>
        <sz val="12"/>
        <color theme="2" tint="-0.249977111117893"/>
        <rFont val="Tahoma"/>
        <family val="2"/>
      </rPr>
      <t>An example sheet is provided with sample information entered</t>
    </r>
  </si>
  <si>
    <t>Grass hay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</si>
</sst>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5" x14ac:knownFonts="1">
    <font>
      <sz val="11"/>
      <color theme="1"/>
      <name val="Tw Cen MT"/>
      <family val="2"/>
      <scheme val="minor"/>
    </font>
    <font>
      <sz val="24"/>
      <color theme="1"/>
      <name val="Tahoma"/>
      <family val="2"/>
    </font>
    <font>
      <sz val="11"/>
      <color theme="1"/>
      <name val="Tahoma"/>
      <family val="2"/>
    </font>
    <font>
      <b/>
      <sz val="12"/>
      <color theme="1"/>
      <name val="Tahoma"/>
      <family val="2"/>
    </font>
    <font>
      <sz val="12"/>
      <color theme="1"/>
      <name val="Tahoma"/>
      <family val="2"/>
    </font>
    <font>
      <b/>
      <sz val="16"/>
      <color theme="1"/>
      <name val="Tahoma"/>
      <family val="2"/>
    </font>
    <font>
      <b/>
      <sz val="11"/>
      <color theme="1"/>
      <name val="Tahoma"/>
      <family val="2"/>
    </font>
    <font>
      <sz val="11"/>
      <color theme="4"/>
      <name val="Tahoma"/>
      <family val="2"/>
    </font>
    <font>
      <b/>
      <sz val="14"/>
      <color theme="1"/>
      <name val="Tahoma"/>
      <family val="2"/>
    </font>
    <font>
      <b/>
      <sz val="22"/>
      <color theme="1"/>
      <name val="Tahoma"/>
      <family val="2"/>
    </font>
    <font>
      <b/>
      <sz val="12"/>
      <name val="Tahoma"/>
      <family val="2"/>
    </font>
    <font>
      <sz val="18"/>
      <color theme="1"/>
      <name val="Tahoma"/>
      <family val="2"/>
    </font>
    <font>
      <b/>
      <sz val="12"/>
      <color theme="8" tint="-0.249977111117893"/>
      <name val="Tahoma"/>
      <family val="2"/>
    </font>
    <font>
      <b/>
      <sz val="12"/>
      <color theme="9" tint="-0.249977111117893"/>
      <name val="Tahoma"/>
      <family val="2"/>
    </font>
    <font>
      <b/>
      <sz val="12"/>
      <color theme="4" tint="-0.249977111117893"/>
      <name val="Tahoma"/>
      <family val="2"/>
    </font>
    <font>
      <b/>
      <sz val="12"/>
      <color theme="6" tint="-0.249977111117893"/>
      <name val="Tahoma"/>
      <family val="2"/>
    </font>
    <font>
      <sz val="12"/>
      <name val="Tahoma"/>
      <family val="2"/>
    </font>
    <font>
      <sz val="20"/>
      <color theme="1"/>
      <name val="Tahoma"/>
      <family val="2"/>
    </font>
    <font>
      <b/>
      <sz val="14"/>
      <color rgb="FFFF0000"/>
      <name val="Tahoma"/>
      <family val="2"/>
    </font>
    <font>
      <b/>
      <sz val="12"/>
      <color rgb="FF00B050"/>
      <name val="Tahoma"/>
      <family val="2"/>
    </font>
    <font>
      <b/>
      <sz val="12"/>
      <color rgb="FFD09E00"/>
      <name val="Tahoma"/>
      <family val="2"/>
    </font>
    <font>
      <b/>
      <sz val="11"/>
      <color theme="5" tint="-0.249977111117893"/>
      <name val="Tahoma"/>
      <family val="2"/>
    </font>
    <font>
      <b/>
      <sz val="14"/>
      <color theme="5" tint="-0.249977111117893"/>
      <name val="Tahoma"/>
      <family val="2"/>
    </font>
    <font>
      <b/>
      <sz val="12"/>
      <color theme="5" tint="-0.249977111117893"/>
      <name val="Tahoma"/>
      <family val="2"/>
    </font>
    <font>
      <sz val="12"/>
      <color theme="2" tint="-0.249977111117893"/>
      <name val="Tahoma"/>
      <family val="2"/>
    </font>
  </fonts>
  <fills count="22">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2"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5998F"/>
        <bgColor indexed="64"/>
      </patternFill>
    </fill>
    <fill>
      <patternFill patternType="solid">
        <fgColor rgb="FF6FE260"/>
        <bgColor indexed="64"/>
      </patternFill>
    </fill>
    <fill>
      <patternFill patternType="solid">
        <fgColor rgb="FFFFD03B"/>
        <bgColor indexed="64"/>
      </patternFill>
    </fill>
    <fill>
      <patternFill patternType="solid">
        <fgColor theme="0" tint="-0.34998626667073579"/>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182">
    <xf numFmtId="0" fontId="0" fillId="0" borderId="0" xfId="0"/>
    <xf numFmtId="0" fontId="0" fillId="0" borderId="0" xfId="0"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4" fillId="13" borderId="4" xfId="0" applyFont="1" applyFill="1" applyBorder="1" applyAlignment="1">
      <alignment horizontal="center"/>
    </xf>
    <xf numFmtId="1" fontId="4" fillId="13" borderId="0" xfId="0" applyNumberFormat="1" applyFont="1" applyFill="1" applyBorder="1" applyAlignment="1">
      <alignment horizontal="center"/>
    </xf>
    <xf numFmtId="0" fontId="4" fillId="13" borderId="6" xfId="0" applyFont="1" applyFill="1" applyBorder="1" applyAlignment="1">
      <alignment horizontal="center"/>
    </xf>
    <xf numFmtId="1" fontId="4" fillId="13" borderId="9" xfId="0" applyNumberFormat="1" applyFont="1" applyFill="1" applyBorder="1" applyAlignment="1">
      <alignment horizontal="center"/>
    </xf>
    <xf numFmtId="0" fontId="4" fillId="15" borderId="16" xfId="0" applyFont="1" applyFill="1" applyBorder="1" applyAlignment="1">
      <alignment horizontal="center" vertical="center"/>
    </xf>
    <xf numFmtId="0" fontId="2" fillId="16" borderId="0" xfId="0" applyFont="1" applyFill="1" applyBorder="1" applyAlignment="1"/>
    <xf numFmtId="0" fontId="2" fillId="16" borderId="0" xfId="0" applyFont="1" applyFill="1" applyBorder="1"/>
    <xf numFmtId="0" fontId="6" fillId="16" borderId="0" xfId="0" applyFont="1" applyFill="1" applyBorder="1" applyAlignment="1"/>
    <xf numFmtId="0" fontId="6" fillId="16" borderId="0" xfId="0" applyFont="1" applyFill="1" applyBorder="1" applyAlignment="1">
      <alignment horizontal="left"/>
    </xf>
    <xf numFmtId="0" fontId="2" fillId="16" borderId="0" xfId="0" applyFont="1" applyFill="1" applyBorder="1" applyAlignment="1">
      <alignment horizontal="center" vertical="center"/>
    </xf>
    <xf numFmtId="0" fontId="0" fillId="16" borderId="2" xfId="0" applyFill="1" applyBorder="1"/>
    <xf numFmtId="0" fontId="0" fillId="16" borderId="8" xfId="0" applyFill="1" applyBorder="1"/>
    <xf numFmtId="0" fontId="0" fillId="16" borderId="3" xfId="0" applyFill="1" applyBorder="1"/>
    <xf numFmtId="0" fontId="0" fillId="16" borderId="4" xfId="0" applyFill="1" applyBorder="1"/>
    <xf numFmtId="0" fontId="1" fillId="16" borderId="0" xfId="0" applyFont="1" applyFill="1" applyBorder="1" applyAlignment="1">
      <alignment horizontal="center"/>
    </xf>
    <xf numFmtId="0" fontId="0" fillId="16" borderId="5" xfId="0" applyFill="1" applyBorder="1"/>
    <xf numFmtId="0" fontId="0" fillId="16" borderId="5" xfId="0" applyFill="1" applyBorder="1" applyAlignment="1">
      <alignment horizontal="center"/>
    </xf>
    <xf numFmtId="0" fontId="2" fillId="16" borderId="0" xfId="0" applyFont="1" applyFill="1" applyBorder="1" applyAlignment="1">
      <alignment vertical="center"/>
    </xf>
    <xf numFmtId="0" fontId="7" fillId="16" borderId="0" xfId="0" applyFont="1" applyFill="1" applyBorder="1"/>
    <xf numFmtId="0" fontId="7" fillId="16" borderId="0" xfId="0" applyFont="1" applyFill="1" applyBorder="1" applyAlignment="1">
      <alignment horizontal="left"/>
    </xf>
    <xf numFmtId="0" fontId="0" fillId="16" borderId="6" xfId="0" applyFill="1" applyBorder="1"/>
    <xf numFmtId="0" fontId="3" fillId="9" borderId="17"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4" fillId="4" borderId="16" xfId="0" applyFont="1" applyFill="1" applyBorder="1" applyAlignment="1">
      <alignment horizontal="center" vertical="center"/>
    </xf>
    <xf numFmtId="0" fontId="4" fillId="15" borderId="28"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164" fontId="4" fillId="7" borderId="26" xfId="0" applyNumberFormat="1" applyFont="1" applyFill="1" applyBorder="1" applyAlignment="1">
      <alignment horizontal="center"/>
    </xf>
    <xf numFmtId="164" fontId="4" fillId="7" borderId="16" xfId="0" applyNumberFormat="1" applyFont="1" applyFill="1" applyBorder="1" applyAlignment="1">
      <alignment horizontal="center"/>
    </xf>
    <xf numFmtId="164" fontId="4" fillId="7" borderId="18" xfId="0" applyNumberFormat="1" applyFont="1" applyFill="1" applyBorder="1" applyAlignment="1">
      <alignment horizontal="center"/>
    </xf>
    <xf numFmtId="0" fontId="4" fillId="0" borderId="1"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4" fillId="0" borderId="1"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2" fillId="16" borderId="0" xfId="0" applyFont="1" applyFill="1" applyBorder="1" applyAlignment="1">
      <alignment horizontal="center"/>
    </xf>
    <xf numFmtId="0" fontId="3" fillId="17" borderId="2" xfId="0" applyFont="1" applyFill="1" applyBorder="1"/>
    <xf numFmtId="0" fontId="1" fillId="17" borderId="8" xfId="0" applyFont="1" applyFill="1" applyBorder="1" applyAlignment="1">
      <alignment horizontal="center"/>
    </xf>
    <xf numFmtId="0" fontId="1" fillId="17" borderId="3" xfId="0" applyFont="1" applyFill="1" applyBorder="1" applyAlignment="1">
      <alignment horizontal="center"/>
    </xf>
    <xf numFmtId="0" fontId="4" fillId="17" borderId="4" xfId="0" applyFont="1" applyFill="1" applyBorder="1" applyAlignment="1">
      <alignment vertical="center"/>
    </xf>
    <xf numFmtId="0" fontId="1" fillId="17" borderId="0" xfId="0" applyFont="1" applyFill="1" applyBorder="1" applyAlignment="1">
      <alignment horizontal="center"/>
    </xf>
    <xf numFmtId="0" fontId="2" fillId="17" borderId="0" xfId="0" applyFont="1" applyFill="1" applyBorder="1"/>
    <xf numFmtId="0" fontId="2" fillId="17" borderId="5" xfId="0" applyFont="1" applyFill="1" applyBorder="1"/>
    <xf numFmtId="0" fontId="4" fillId="17" borderId="6" xfId="0" applyFont="1" applyFill="1" applyBorder="1" applyAlignment="1">
      <alignment vertical="center"/>
    </xf>
    <xf numFmtId="0" fontId="2" fillId="17" borderId="9" xfId="0" applyFont="1" applyFill="1" applyBorder="1" applyAlignment="1">
      <alignment horizontal="center"/>
    </xf>
    <xf numFmtId="0" fontId="2" fillId="17" borderId="9" xfId="0" applyFont="1" applyFill="1" applyBorder="1"/>
    <xf numFmtId="0" fontId="2" fillId="17" borderId="7" xfId="0" applyFont="1" applyFill="1" applyBorder="1"/>
    <xf numFmtId="0" fontId="16" fillId="0" borderId="1" xfId="0" applyFont="1" applyFill="1" applyBorder="1" applyAlignment="1" applyProtection="1">
      <alignment horizontal="center" vertical="center"/>
      <protection locked="0"/>
    </xf>
    <xf numFmtId="0" fontId="16" fillId="18" borderId="28" xfId="0" applyFont="1" applyFill="1" applyBorder="1" applyAlignment="1">
      <alignment horizontal="center" vertical="center"/>
    </xf>
    <xf numFmtId="0" fontId="16" fillId="18" borderId="16" xfId="0" applyFont="1" applyFill="1" applyBorder="1" applyAlignment="1">
      <alignment horizontal="center" vertical="center"/>
    </xf>
    <xf numFmtId="0" fontId="8" fillId="16" borderId="0" xfId="0" applyFont="1" applyFill="1" applyBorder="1"/>
    <xf numFmtId="164" fontId="16" fillId="18" borderId="27" xfId="0" applyNumberFormat="1" applyFont="1" applyFill="1" applyBorder="1" applyAlignment="1">
      <alignment horizontal="center" vertical="center"/>
    </xf>
    <xf numFmtId="164" fontId="4" fillId="15" borderId="27" xfId="0" applyNumberFormat="1" applyFont="1" applyFill="1" applyBorder="1" applyAlignment="1">
      <alignment horizontal="center" vertical="center"/>
    </xf>
    <xf numFmtId="164" fontId="11" fillId="0" borderId="0" xfId="0" applyNumberFormat="1" applyFont="1" applyBorder="1" applyAlignment="1">
      <alignment horizontal="center" vertical="center"/>
    </xf>
    <xf numFmtId="0" fontId="2" fillId="16" borderId="0" xfId="0" applyFont="1" applyFill="1" applyBorder="1" applyAlignment="1">
      <alignment horizontal="center"/>
    </xf>
    <xf numFmtId="0" fontId="4" fillId="0" borderId="36"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38" xfId="0" applyFont="1" applyFill="1" applyBorder="1" applyAlignment="1" applyProtection="1">
      <alignment horizontal="center"/>
      <protection locked="0"/>
    </xf>
    <xf numFmtId="0" fontId="8" fillId="16" borderId="0" xfId="0" applyFont="1" applyFill="1" applyBorder="1" applyAlignment="1">
      <alignment horizontal="center" vertical="center"/>
    </xf>
    <xf numFmtId="0" fontId="4" fillId="16" borderId="0" xfId="0" applyFont="1" applyFill="1" applyBorder="1" applyAlignment="1" applyProtection="1">
      <alignment horizontal="center"/>
      <protection locked="0"/>
    </xf>
    <xf numFmtId="164" fontId="4" fillId="16" borderId="0" xfId="0" applyNumberFormat="1" applyFont="1" applyFill="1" applyBorder="1" applyAlignment="1">
      <alignment horizontal="center"/>
    </xf>
    <xf numFmtId="0" fontId="9" fillId="19" borderId="0" xfId="0" applyFont="1" applyFill="1" applyBorder="1" applyAlignment="1">
      <alignment horizontal="center"/>
    </xf>
    <xf numFmtId="0" fontId="17" fillId="16" borderId="0" xfId="0" applyFont="1" applyFill="1" applyBorder="1" applyAlignment="1">
      <alignment horizontal="center"/>
    </xf>
    <xf numFmtId="165" fontId="4" fillId="0" borderId="24" xfId="0" applyNumberFormat="1" applyFont="1" applyFill="1" applyBorder="1" applyAlignment="1" applyProtection="1">
      <alignment horizontal="center"/>
      <protection locked="0"/>
    </xf>
    <xf numFmtId="165" fontId="4" fillId="0" borderId="26" xfId="0" applyNumberFormat="1" applyFont="1" applyFill="1" applyBorder="1" applyAlignment="1" applyProtection="1">
      <alignment horizontal="center"/>
      <protection locked="0"/>
    </xf>
    <xf numFmtId="165" fontId="4" fillId="5" borderId="32" xfId="0" applyNumberFormat="1" applyFont="1" applyFill="1" applyBorder="1" applyAlignment="1">
      <alignment horizontal="center"/>
    </xf>
    <xf numFmtId="165" fontId="4" fillId="14" borderId="32" xfId="0" applyNumberFormat="1" applyFont="1" applyFill="1" applyBorder="1" applyAlignment="1">
      <alignment horizontal="center"/>
    </xf>
    <xf numFmtId="165" fontId="4" fillId="0" borderId="12" xfId="0" applyNumberFormat="1" applyFont="1" applyFill="1" applyBorder="1" applyAlignment="1" applyProtection="1">
      <alignment horizontal="center"/>
      <protection locked="0"/>
    </xf>
    <xf numFmtId="165" fontId="4" fillId="0" borderId="16" xfId="0" applyNumberFormat="1" applyFont="1" applyFill="1" applyBorder="1" applyAlignment="1" applyProtection="1">
      <alignment horizontal="center"/>
      <protection locked="0"/>
    </xf>
    <xf numFmtId="165" fontId="4" fillId="0" borderId="33" xfId="0" applyNumberFormat="1" applyFont="1" applyFill="1" applyBorder="1" applyAlignment="1" applyProtection="1">
      <alignment horizontal="center"/>
      <protection locked="0"/>
    </xf>
    <xf numFmtId="165" fontId="4" fillId="0" borderId="34" xfId="0" applyNumberFormat="1" applyFont="1" applyFill="1" applyBorder="1" applyAlignment="1" applyProtection="1">
      <alignment horizontal="center"/>
      <protection locked="0"/>
    </xf>
    <xf numFmtId="165" fontId="4" fillId="6" borderId="32" xfId="0" applyNumberFormat="1" applyFont="1" applyFill="1" applyBorder="1" applyAlignment="1">
      <alignment horizontal="center"/>
    </xf>
    <xf numFmtId="165" fontId="4" fillId="12" borderId="32" xfId="0" applyNumberFormat="1" applyFont="1" applyFill="1" applyBorder="1" applyAlignment="1">
      <alignment horizontal="center"/>
    </xf>
    <xf numFmtId="165" fontId="4" fillId="6" borderId="31" xfId="0" applyNumberFormat="1" applyFont="1" applyFill="1" applyBorder="1" applyAlignment="1">
      <alignment horizontal="center"/>
    </xf>
    <xf numFmtId="165" fontId="4" fillId="12" borderId="31" xfId="0" applyNumberFormat="1" applyFont="1" applyFill="1" applyBorder="1" applyAlignment="1">
      <alignment horizontal="center"/>
    </xf>
    <xf numFmtId="165" fontId="4" fillId="0" borderId="23" xfId="0" applyNumberFormat="1" applyFont="1" applyFill="1" applyBorder="1" applyAlignment="1" applyProtection="1">
      <alignment horizontal="center"/>
      <protection locked="0"/>
    </xf>
    <xf numFmtId="165" fontId="4" fillId="0" borderId="18" xfId="0" applyNumberFormat="1" applyFont="1" applyFill="1" applyBorder="1" applyAlignment="1" applyProtection="1">
      <alignment horizontal="center"/>
      <protection locked="0"/>
    </xf>
    <xf numFmtId="165" fontId="4" fillId="6" borderId="27" xfId="0" applyNumberFormat="1" applyFont="1" applyFill="1" applyBorder="1" applyAlignment="1">
      <alignment horizontal="center"/>
    </xf>
    <xf numFmtId="165" fontId="4" fillId="12" borderId="27" xfId="0" applyNumberFormat="1" applyFont="1" applyFill="1" applyBorder="1" applyAlignment="1">
      <alignment horizontal="center"/>
    </xf>
    <xf numFmtId="0" fontId="2" fillId="0" borderId="0" xfId="0" applyFont="1" applyFill="1" applyBorder="1"/>
    <xf numFmtId="0" fontId="4" fillId="21" borderId="0" xfId="0" applyFont="1" applyFill="1" applyBorder="1" applyAlignment="1" applyProtection="1">
      <alignment horizontal="center"/>
      <protection locked="0"/>
    </xf>
    <xf numFmtId="0" fontId="4" fillId="21" borderId="9" xfId="0" applyFont="1" applyFill="1" applyBorder="1" applyAlignment="1" applyProtection="1">
      <alignment horizontal="center"/>
      <protection locked="0"/>
    </xf>
    <xf numFmtId="0" fontId="4" fillId="17" borderId="4" xfId="0" applyFont="1" applyFill="1" applyBorder="1" applyAlignment="1">
      <alignment horizontal="left" vertical="center"/>
    </xf>
    <xf numFmtId="164" fontId="11" fillId="0" borderId="0" xfId="0" applyNumberFormat="1" applyFont="1" applyBorder="1" applyAlignment="1">
      <alignment horizontal="center" vertical="center"/>
    </xf>
    <xf numFmtId="0" fontId="4" fillId="17" borderId="4" xfId="0" applyFont="1" applyFill="1" applyBorder="1" applyAlignment="1">
      <alignment horizontal="left" vertical="center"/>
    </xf>
    <xf numFmtId="0" fontId="4" fillId="17" borderId="0" xfId="0" applyFont="1" applyFill="1" applyBorder="1" applyAlignment="1">
      <alignment horizontal="left" vertical="center"/>
    </xf>
    <xf numFmtId="0" fontId="4" fillId="17" borderId="5" xfId="0" applyFont="1" applyFill="1" applyBorder="1" applyAlignment="1">
      <alignment horizontal="left" vertical="center"/>
    </xf>
    <xf numFmtId="0" fontId="2" fillId="16" borderId="0" xfId="0" applyFont="1" applyFill="1" applyBorder="1" applyAlignment="1">
      <alignment horizontal="center"/>
    </xf>
    <xf numFmtId="0" fontId="19" fillId="13" borderId="5" xfId="0" applyFont="1" applyFill="1" applyBorder="1" applyAlignment="1">
      <alignment horizontal="center"/>
    </xf>
    <xf numFmtId="0" fontId="20" fillId="13" borderId="5" xfId="0" applyFont="1" applyFill="1" applyBorder="1" applyAlignment="1">
      <alignment horizontal="center"/>
    </xf>
    <xf numFmtId="0" fontId="20" fillId="13" borderId="7" xfId="0" applyFont="1" applyFill="1" applyBorder="1" applyAlignment="1">
      <alignment horizontal="center"/>
    </xf>
    <xf numFmtId="0" fontId="19" fillId="13" borderId="5" xfId="0" applyFont="1" applyFill="1" applyBorder="1" applyAlignment="1">
      <alignment horizontal="center" vertical="center"/>
    </xf>
    <xf numFmtId="0" fontId="21" fillId="9" borderId="35" xfId="0" applyFont="1" applyFill="1" applyBorder="1" applyAlignment="1">
      <alignment horizontal="center" vertical="center" wrapText="1"/>
    </xf>
    <xf numFmtId="0" fontId="9" fillId="16" borderId="0" xfId="0" applyFont="1" applyFill="1" applyBorder="1" applyAlignment="1">
      <alignment horizontal="center"/>
    </xf>
    <xf numFmtId="0" fontId="0" fillId="16" borderId="0" xfId="0" applyFill="1"/>
    <xf numFmtId="0" fontId="2" fillId="17" borderId="0" xfId="0" applyFont="1" applyFill="1" applyBorder="1" applyAlignment="1">
      <alignment horizontal="center"/>
    </xf>
    <xf numFmtId="0" fontId="3" fillId="17" borderId="4" xfId="0" applyFont="1" applyFill="1" applyBorder="1"/>
    <xf numFmtId="0" fontId="1" fillId="17" borderId="5" xfId="0" applyFont="1" applyFill="1" applyBorder="1" applyAlignment="1">
      <alignment horizontal="center"/>
    </xf>
    <xf numFmtId="0" fontId="17" fillId="17" borderId="2" xfId="0" applyFont="1" applyFill="1" applyBorder="1" applyAlignment="1">
      <alignment horizontal="center"/>
    </xf>
    <xf numFmtId="0" fontId="17" fillId="17" borderId="8" xfId="0" applyFont="1" applyFill="1" applyBorder="1" applyAlignment="1"/>
    <xf numFmtId="0" fontId="17" fillId="17" borderId="3" xfId="0" applyFont="1" applyFill="1" applyBorder="1" applyAlignment="1"/>
    <xf numFmtId="0" fontId="0" fillId="0" borderId="0" xfId="0" applyFill="1"/>
    <xf numFmtId="166" fontId="4" fillId="5" borderId="32" xfId="0" applyNumberFormat="1" applyFont="1" applyFill="1" applyBorder="1" applyAlignment="1">
      <alignment horizontal="center"/>
    </xf>
    <xf numFmtId="166" fontId="4" fillId="5" borderId="31" xfId="0" applyNumberFormat="1" applyFont="1" applyFill="1" applyBorder="1" applyAlignment="1">
      <alignment horizontal="center"/>
    </xf>
    <xf numFmtId="166" fontId="4" fillId="6" borderId="32" xfId="0" applyNumberFormat="1" applyFont="1" applyFill="1" applyBorder="1" applyAlignment="1">
      <alignment horizontal="center"/>
    </xf>
    <xf numFmtId="166" fontId="4" fillId="5" borderId="22" xfId="0" applyNumberFormat="1" applyFont="1" applyFill="1" applyBorder="1" applyAlignment="1">
      <alignment horizontal="center"/>
    </xf>
    <xf numFmtId="166" fontId="4" fillId="6" borderId="31" xfId="0" applyNumberFormat="1" applyFont="1" applyFill="1" applyBorder="1" applyAlignment="1">
      <alignment horizontal="center"/>
    </xf>
    <xf numFmtId="166" fontId="4" fillId="6" borderId="27" xfId="0" applyNumberFormat="1" applyFont="1" applyFill="1" applyBorder="1" applyAlignment="1">
      <alignment horizontal="center"/>
    </xf>
    <xf numFmtId="0" fontId="10" fillId="8" borderId="15" xfId="0" applyFont="1" applyFill="1" applyBorder="1" applyAlignment="1">
      <alignment horizontal="center"/>
    </xf>
    <xf numFmtId="0" fontId="10" fillId="8" borderId="12" xfId="0" applyFont="1" applyFill="1" applyBorder="1" applyAlignment="1">
      <alignment horizontal="center"/>
    </xf>
    <xf numFmtId="0" fontId="10" fillId="8" borderId="17" xfId="0" applyFont="1" applyFill="1" applyBorder="1" applyAlignment="1">
      <alignment horizontal="center"/>
    </xf>
    <xf numFmtId="0" fontId="10" fillId="8" borderId="23" xfId="0" applyFont="1" applyFill="1" applyBorder="1" applyAlignment="1">
      <alignment horizontal="center"/>
    </xf>
    <xf numFmtId="0" fontId="9" fillId="19" borderId="10" xfId="0" applyFont="1" applyFill="1" applyBorder="1" applyAlignment="1">
      <alignment horizontal="center"/>
    </xf>
    <xf numFmtId="0" fontId="9" fillId="19" borderId="14" xfId="0" applyFont="1" applyFill="1" applyBorder="1" applyAlignment="1">
      <alignment horizontal="center"/>
    </xf>
    <xf numFmtId="0" fontId="9" fillId="19" borderId="11" xfId="0" applyFont="1" applyFill="1" applyBorder="1" applyAlignment="1">
      <alignment horizont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15" borderId="2" xfId="0" applyFont="1" applyFill="1" applyBorder="1" applyAlignment="1">
      <alignment horizontal="center" vertical="center"/>
    </xf>
    <xf numFmtId="0" fontId="3" fillId="15" borderId="3" xfId="0" applyFont="1" applyFill="1" applyBorder="1" applyAlignment="1">
      <alignment horizontal="center" vertical="center"/>
    </xf>
    <xf numFmtId="0" fontId="2" fillId="16" borderId="8" xfId="0" applyFont="1" applyFill="1" applyBorder="1" applyAlignment="1">
      <alignment horizontal="center" vertical="center"/>
    </xf>
    <xf numFmtId="0" fontId="8" fillId="11" borderId="10" xfId="0" applyFont="1" applyFill="1" applyBorder="1" applyAlignment="1">
      <alignment horizontal="center" vertical="center"/>
    </xf>
    <xf numFmtId="0" fontId="8" fillId="11" borderId="14" xfId="0" applyFont="1" applyFill="1" applyBorder="1" applyAlignment="1">
      <alignment horizontal="center" vertical="center"/>
    </xf>
    <xf numFmtId="0" fontId="8" fillId="11" borderId="11" xfId="0" applyFont="1" applyFill="1" applyBorder="1" applyAlignment="1">
      <alignment horizontal="center" vertical="center"/>
    </xf>
    <xf numFmtId="0" fontId="2" fillId="16" borderId="0" xfId="0" applyFont="1" applyFill="1" applyBorder="1" applyAlignment="1">
      <alignment horizontal="center"/>
    </xf>
    <xf numFmtId="0" fontId="10" fillId="8" borderId="25" xfId="0" applyFont="1" applyFill="1" applyBorder="1" applyAlignment="1">
      <alignment horizontal="center"/>
    </xf>
    <xf numFmtId="0" fontId="10" fillId="8" borderId="13" xfId="0" applyFont="1" applyFill="1" applyBorder="1" applyAlignment="1">
      <alignment horizontal="center"/>
    </xf>
    <xf numFmtId="0" fontId="10" fillId="18" borderId="2" xfId="0" applyFont="1" applyFill="1" applyBorder="1" applyAlignment="1">
      <alignment horizontal="center" vertical="center"/>
    </xf>
    <xf numFmtId="0" fontId="10" fillId="18" borderId="3" xfId="0" applyFont="1" applyFill="1" applyBorder="1" applyAlignment="1">
      <alignment horizontal="center" vertical="center"/>
    </xf>
    <xf numFmtId="0" fontId="10" fillId="8" borderId="29" xfId="0" applyFont="1" applyFill="1" applyBorder="1" applyAlignment="1">
      <alignment horizontal="center"/>
    </xf>
    <xf numFmtId="0" fontId="2" fillId="16" borderId="8"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7" xfId="0" applyFont="1" applyFill="1" applyBorder="1" applyAlignment="1">
      <alignment horizontal="center" vertical="center" wrapText="1"/>
    </xf>
    <xf numFmtId="164" fontId="11" fillId="0" borderId="8"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1" fillId="0" borderId="0"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11" fillId="0" borderId="9" xfId="0" applyNumberFormat="1" applyFont="1" applyBorder="1" applyAlignment="1">
      <alignment horizontal="center" vertical="center"/>
    </xf>
    <xf numFmtId="164" fontId="11" fillId="0" borderId="7" xfId="0" applyNumberFormat="1" applyFont="1" applyBorder="1" applyAlignment="1">
      <alignment horizontal="center" vertical="center"/>
    </xf>
    <xf numFmtId="0" fontId="0" fillId="16" borderId="0" xfId="0" applyFill="1" applyBorder="1" applyAlignment="1">
      <alignment horizontal="left" wrapText="1"/>
    </xf>
    <xf numFmtId="0" fontId="0" fillId="16" borderId="5" xfId="0" applyFill="1" applyBorder="1" applyAlignment="1">
      <alignment horizontal="left" wrapText="1"/>
    </xf>
    <xf numFmtId="0" fontId="0" fillId="16" borderId="9" xfId="0" applyFill="1" applyBorder="1" applyAlignment="1">
      <alignment horizontal="left" wrapText="1"/>
    </xf>
    <xf numFmtId="0" fontId="0" fillId="16" borderId="7" xfId="0" applyFill="1" applyBorder="1" applyAlignment="1">
      <alignment horizontal="left" wrapText="1"/>
    </xf>
    <xf numFmtId="0" fontId="5" fillId="3" borderId="10" xfId="0" applyFont="1" applyFill="1" applyBorder="1" applyAlignment="1">
      <alignment horizontal="center"/>
    </xf>
    <xf numFmtId="0" fontId="5" fillId="3" borderId="14" xfId="0" applyFont="1" applyFill="1" applyBorder="1" applyAlignment="1">
      <alignment horizontal="center"/>
    </xf>
    <xf numFmtId="0" fontId="5" fillId="3" borderId="11" xfId="0" applyFont="1" applyFill="1" applyBorder="1" applyAlignment="1">
      <alignment horizontal="center"/>
    </xf>
    <xf numFmtId="0" fontId="5" fillId="10" borderId="19" xfId="0" applyFont="1" applyFill="1" applyBorder="1" applyAlignment="1">
      <alignment horizontal="center"/>
    </xf>
    <xf numFmtId="0" fontId="5" fillId="10" borderId="20" xfId="0" applyFont="1" applyFill="1" applyBorder="1" applyAlignment="1">
      <alignment horizontal="center"/>
    </xf>
    <xf numFmtId="0" fontId="5" fillId="10" borderId="21" xfId="0" applyFont="1" applyFill="1" applyBorder="1" applyAlignment="1">
      <alignment horizontal="center"/>
    </xf>
    <xf numFmtId="0" fontId="3" fillId="14" borderId="10" xfId="0" applyFont="1" applyFill="1" applyBorder="1" applyAlignment="1">
      <alignment horizontal="left"/>
    </xf>
    <xf numFmtId="0" fontId="3" fillId="14" borderId="14" xfId="0" applyFont="1" applyFill="1" applyBorder="1" applyAlignment="1">
      <alignment horizontal="left"/>
    </xf>
    <xf numFmtId="0" fontId="3" fillId="14" borderId="11" xfId="0" applyFont="1" applyFill="1" applyBorder="1" applyAlignment="1">
      <alignment horizontal="left"/>
    </xf>
    <xf numFmtId="0" fontId="3" fillId="20" borderId="19" xfId="0" applyFont="1" applyFill="1" applyBorder="1" applyAlignment="1">
      <alignment horizontal="left"/>
    </xf>
    <xf numFmtId="0" fontId="3" fillId="20" borderId="20" xfId="0" applyFont="1" applyFill="1" applyBorder="1" applyAlignment="1">
      <alignment horizontal="left"/>
    </xf>
    <xf numFmtId="0" fontId="3" fillId="20" borderId="21" xfId="0" applyFont="1" applyFill="1" applyBorder="1" applyAlignment="1">
      <alignment horizontal="left"/>
    </xf>
    <xf numFmtId="0" fontId="5" fillId="14" borderId="2"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0"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4" fillId="17" borderId="4" xfId="0" applyFont="1" applyFill="1" applyBorder="1" applyAlignment="1">
      <alignment horizontal="left" vertical="center"/>
    </xf>
    <xf numFmtId="0" fontId="4" fillId="17" borderId="0" xfId="0" applyFont="1" applyFill="1" applyBorder="1" applyAlignment="1">
      <alignment horizontal="left" vertical="center"/>
    </xf>
    <xf numFmtId="0" fontId="4" fillId="17" borderId="5" xfId="0" applyFont="1" applyFill="1" applyBorder="1" applyAlignment="1">
      <alignment horizontal="left" vertical="center"/>
    </xf>
  </cellXfs>
  <cellStyles count="1">
    <cellStyle name="Normal" xfId="0" builtinId="0"/>
  </cellStyles>
  <dxfs count="14">
    <dxf>
      <font>
        <color theme="0"/>
      </font>
    </dxf>
    <dxf>
      <font>
        <color rgb="FF006100"/>
      </font>
      <fill>
        <patternFill>
          <bgColor rgb="FFC6EFCE"/>
        </patternFill>
      </fill>
    </dxf>
    <dxf>
      <font>
        <color rgb="FF9C0006"/>
      </font>
      <fill>
        <patternFill>
          <bgColor rgb="FFFFC7CE"/>
        </patternFill>
      </fill>
    </dxf>
    <dxf>
      <fill>
        <patternFill>
          <bgColor rgb="FFFF6969"/>
        </patternFill>
      </fill>
    </dxf>
    <dxf>
      <fill>
        <patternFill>
          <bgColor rgb="FF92D050"/>
        </patternFill>
      </fill>
    </dxf>
    <dxf>
      <fill>
        <patternFill>
          <bgColor rgb="FFFF6969"/>
        </patternFill>
      </fill>
    </dxf>
    <dxf>
      <fill>
        <patternFill>
          <bgColor rgb="FF92D050"/>
        </patternFill>
      </fill>
    </dxf>
    <dxf>
      <font>
        <color theme="0"/>
      </font>
    </dxf>
    <dxf>
      <font>
        <color rgb="FF006100"/>
      </font>
      <fill>
        <patternFill>
          <bgColor rgb="FFC6EFCE"/>
        </patternFill>
      </fill>
    </dxf>
    <dxf>
      <font>
        <color rgb="FF9C0006"/>
      </font>
      <fill>
        <patternFill>
          <bgColor rgb="FFFFC7CE"/>
        </patternFill>
      </fill>
    </dxf>
    <dxf>
      <fill>
        <patternFill>
          <bgColor rgb="FFFF6969"/>
        </patternFill>
      </fill>
    </dxf>
    <dxf>
      <fill>
        <patternFill>
          <bgColor rgb="FF92D050"/>
        </patternFill>
      </fill>
    </dxf>
    <dxf>
      <fill>
        <patternFill>
          <bgColor rgb="FFFF6969"/>
        </patternFill>
      </fill>
    </dxf>
    <dxf>
      <fill>
        <patternFill>
          <bgColor rgb="FF92D050"/>
        </patternFill>
      </fill>
    </dxf>
  </dxfs>
  <tableStyles count="0" defaultTableStyle="TableStyleMedium2" defaultPivotStyle="PivotStyleLight16"/>
  <colors>
    <mruColors>
      <color rgb="FFD09E00"/>
      <color rgb="FFFFD03B"/>
      <color rgb="FF6FE260"/>
      <color rgb="FFF5998F"/>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148166</xdr:colOff>
      <xdr:row>15</xdr:row>
      <xdr:rowOff>47272</xdr:rowOff>
    </xdr:from>
    <xdr:to>
      <xdr:col>2</xdr:col>
      <xdr:colOff>49741</xdr:colOff>
      <xdr:row>18</xdr:row>
      <xdr:rowOff>21165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11388" y="3786716"/>
          <a:ext cx="1623131" cy="855838"/>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*Estimated DMI does not account for feed</a:t>
          </a:r>
          <a:r>
            <a:rPr lang="en-US" sz="1400" baseline="0"/>
            <a:t> wastage *</a:t>
          </a:r>
          <a:endParaRPr lang="en-US" sz="1400"/>
        </a:p>
      </xdr:txBody>
    </xdr:sp>
    <xdr:clientData/>
  </xdr:twoCellAnchor>
  <xdr:twoCellAnchor>
    <xdr:from>
      <xdr:col>12</xdr:col>
      <xdr:colOff>591961</xdr:colOff>
      <xdr:row>28</xdr:row>
      <xdr:rowOff>49389</xdr:rowOff>
    </xdr:from>
    <xdr:to>
      <xdr:col>14</xdr:col>
      <xdr:colOff>366889</xdr:colOff>
      <xdr:row>32</xdr:row>
      <xdr:rowOff>105833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649905" y="7316611"/>
          <a:ext cx="2075040" cy="825500"/>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a:t>Enter all perentage values</a:t>
          </a:r>
          <a:r>
            <a:rPr lang="en-US" sz="1400" baseline="0"/>
            <a:t> without % sign and as shown, ex. 88, 35</a:t>
          </a:r>
          <a:endParaRPr lang="en-US" sz="1400"/>
        </a:p>
      </xdr:txBody>
    </xdr:sp>
    <xdr:clientData/>
  </xdr:twoCellAnchor>
  <xdr:twoCellAnchor>
    <xdr:from>
      <xdr:col>12</xdr:col>
      <xdr:colOff>626532</xdr:colOff>
      <xdr:row>23</xdr:row>
      <xdr:rowOff>251531</xdr:rowOff>
    </xdr:from>
    <xdr:to>
      <xdr:col>14</xdr:col>
      <xdr:colOff>536222</xdr:colOff>
      <xdr:row>24</xdr:row>
      <xdr:rowOff>550333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465754" y="6079420"/>
          <a:ext cx="2209801" cy="559857"/>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total of each ingredient fed per day to </a:t>
          </a:r>
          <a:r>
            <a:rPr lang="en-US" sz="1400" b="1"/>
            <a:t>all animals</a:t>
          </a:r>
        </a:p>
      </xdr:txBody>
    </xdr:sp>
    <xdr:clientData/>
  </xdr:twoCellAnchor>
  <xdr:twoCellAnchor>
    <xdr:from>
      <xdr:col>12</xdr:col>
      <xdr:colOff>70556</xdr:colOff>
      <xdr:row>24</xdr:row>
      <xdr:rowOff>345723</xdr:rowOff>
    </xdr:from>
    <xdr:to>
      <xdr:col>12</xdr:col>
      <xdr:colOff>515056</xdr:colOff>
      <xdr:row>24</xdr:row>
      <xdr:rowOff>352778</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11909778" y="6434667"/>
          <a:ext cx="444500" cy="705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218722</xdr:colOff>
      <xdr:row>18</xdr:row>
      <xdr:rowOff>56444</xdr:rowOff>
    </xdr:from>
    <xdr:to>
      <xdr:col>2</xdr:col>
      <xdr:colOff>867833</xdr:colOff>
      <xdr:row>19</xdr:row>
      <xdr:rowOff>148166</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2603500" y="4677833"/>
          <a:ext cx="649111" cy="36688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105832</xdr:colOff>
      <xdr:row>17</xdr:row>
      <xdr:rowOff>56445</xdr:rowOff>
    </xdr:from>
    <xdr:to>
      <xdr:col>9</xdr:col>
      <xdr:colOff>218722</xdr:colOff>
      <xdr:row>20</xdr:row>
      <xdr:rowOff>79727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979832" y="4388556"/>
          <a:ext cx="1890890" cy="855838"/>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*This column only needs filling out if </a:t>
          </a:r>
          <a:r>
            <a:rPr lang="en-US" sz="1400">
              <a:solidFill>
                <a:srgbClr val="FF0000"/>
              </a:solidFill>
            </a:rPr>
            <a:t>silage</a:t>
          </a:r>
          <a:r>
            <a:rPr lang="en-US" sz="1400"/>
            <a:t> is being fed*</a:t>
          </a:r>
        </a:p>
      </xdr:txBody>
    </xdr:sp>
    <xdr:clientData/>
  </xdr:twoCellAnchor>
  <xdr:twoCellAnchor>
    <xdr:from>
      <xdr:col>6</xdr:col>
      <xdr:colOff>592667</xdr:colOff>
      <xdr:row>20</xdr:row>
      <xdr:rowOff>42333</xdr:rowOff>
    </xdr:from>
    <xdr:to>
      <xdr:col>7</xdr:col>
      <xdr:colOff>119944</xdr:colOff>
      <xdr:row>22</xdr:row>
      <xdr:rowOff>105834</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a:off x="7528278" y="5207000"/>
          <a:ext cx="465666" cy="543278"/>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7055</xdr:colOff>
      <xdr:row>42</xdr:row>
      <xdr:rowOff>155223</xdr:rowOff>
    </xdr:from>
    <xdr:to>
      <xdr:col>3</xdr:col>
      <xdr:colOff>980723</xdr:colOff>
      <xdr:row>46</xdr:row>
      <xdr:rowOff>148166</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670277" y="10117667"/>
          <a:ext cx="3683002" cy="705555"/>
        </a:xfrm>
        <a:prstGeom prst="rect">
          <a:avLst/>
        </a:prstGeom>
        <a:solidFill>
          <a:schemeClr val="accent1">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Feed Table is for reference and average DM values,</a:t>
          </a:r>
          <a:r>
            <a:rPr lang="en-US" sz="1400" baseline="0"/>
            <a:t> any feeds and values not listed can also be entered in </a:t>
          </a:r>
          <a:r>
            <a:rPr lang="en-US" sz="1400" b="1" baseline="0">
              <a:solidFill>
                <a:schemeClr val="accent6">
                  <a:lumMod val="75000"/>
                </a:schemeClr>
              </a:solidFill>
            </a:rPr>
            <a:t>Ration Calculator Table</a:t>
          </a:r>
          <a:endParaRPr lang="en-US" sz="1400" b="1">
            <a:solidFill>
              <a:schemeClr val="accent6">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148166</xdr:colOff>
      <xdr:row>15</xdr:row>
      <xdr:rowOff>47272</xdr:rowOff>
    </xdr:from>
    <xdr:to>
      <xdr:col>2</xdr:col>
      <xdr:colOff>49741</xdr:colOff>
      <xdr:row>18</xdr:row>
      <xdr:rowOff>21165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08566" y="4250972"/>
          <a:ext cx="1622425" cy="856543"/>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*Estimated DMI does not account for feed</a:t>
          </a:r>
          <a:r>
            <a:rPr lang="en-US" sz="1400" baseline="0"/>
            <a:t> wastage *</a:t>
          </a:r>
          <a:endParaRPr lang="en-US" sz="1400"/>
        </a:p>
      </xdr:txBody>
    </xdr:sp>
    <xdr:clientData/>
  </xdr:twoCellAnchor>
  <xdr:twoCellAnchor>
    <xdr:from>
      <xdr:col>12</xdr:col>
      <xdr:colOff>591961</xdr:colOff>
      <xdr:row>28</xdr:row>
      <xdr:rowOff>49389</xdr:rowOff>
    </xdr:from>
    <xdr:to>
      <xdr:col>14</xdr:col>
      <xdr:colOff>366889</xdr:colOff>
      <xdr:row>32</xdr:row>
      <xdr:rowOff>105833</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2644261" y="7777339"/>
          <a:ext cx="2079978" cy="824794"/>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a:t>Enter all perentage values</a:t>
          </a:r>
          <a:r>
            <a:rPr lang="en-US" sz="1400" baseline="0"/>
            <a:t> without % sign and as shown, ex. 88, 35</a:t>
          </a:r>
          <a:endParaRPr lang="en-US" sz="1400"/>
        </a:p>
      </xdr:txBody>
    </xdr:sp>
    <xdr:clientData/>
  </xdr:twoCellAnchor>
  <xdr:twoCellAnchor>
    <xdr:from>
      <xdr:col>12</xdr:col>
      <xdr:colOff>626532</xdr:colOff>
      <xdr:row>23</xdr:row>
      <xdr:rowOff>251531</xdr:rowOff>
    </xdr:from>
    <xdr:to>
      <xdr:col>14</xdr:col>
      <xdr:colOff>536222</xdr:colOff>
      <xdr:row>24</xdr:row>
      <xdr:rowOff>550333</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2678832" y="6544381"/>
          <a:ext cx="2214740" cy="559152"/>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total of each ingredient fed per day to </a:t>
          </a:r>
          <a:r>
            <a:rPr lang="en-US" sz="1400" b="1"/>
            <a:t>all animals</a:t>
          </a:r>
        </a:p>
      </xdr:txBody>
    </xdr:sp>
    <xdr:clientData/>
  </xdr:twoCellAnchor>
  <xdr:twoCellAnchor>
    <xdr:from>
      <xdr:col>12</xdr:col>
      <xdr:colOff>70556</xdr:colOff>
      <xdr:row>24</xdr:row>
      <xdr:rowOff>345723</xdr:rowOff>
    </xdr:from>
    <xdr:to>
      <xdr:col>12</xdr:col>
      <xdr:colOff>515056</xdr:colOff>
      <xdr:row>24</xdr:row>
      <xdr:rowOff>352778</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12122856" y="6898923"/>
          <a:ext cx="444500" cy="705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218722</xdr:colOff>
      <xdr:row>18</xdr:row>
      <xdr:rowOff>56444</xdr:rowOff>
    </xdr:from>
    <xdr:to>
      <xdr:col>2</xdr:col>
      <xdr:colOff>867833</xdr:colOff>
      <xdr:row>19</xdr:row>
      <xdr:rowOff>148166</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a:off x="2599972" y="5142794"/>
          <a:ext cx="649111" cy="36477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105832</xdr:colOff>
      <xdr:row>17</xdr:row>
      <xdr:rowOff>56445</xdr:rowOff>
    </xdr:from>
    <xdr:to>
      <xdr:col>9</xdr:col>
      <xdr:colOff>218722</xdr:colOff>
      <xdr:row>20</xdr:row>
      <xdr:rowOff>79727</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195732" y="4850695"/>
          <a:ext cx="1890890" cy="855132"/>
        </a:xfrm>
        <a:prstGeom prst="rect">
          <a:avLst/>
        </a:prstGeom>
        <a:solidFill>
          <a:schemeClr val="bg2">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*This column only needs filling out if </a:t>
          </a:r>
          <a:r>
            <a:rPr lang="en-US" sz="1400">
              <a:solidFill>
                <a:srgbClr val="FF0000"/>
              </a:solidFill>
            </a:rPr>
            <a:t>silage</a:t>
          </a:r>
          <a:r>
            <a:rPr lang="en-US" sz="1400"/>
            <a:t> is being fed*</a:t>
          </a:r>
        </a:p>
      </xdr:txBody>
    </xdr:sp>
    <xdr:clientData/>
  </xdr:twoCellAnchor>
  <xdr:twoCellAnchor>
    <xdr:from>
      <xdr:col>6</xdr:col>
      <xdr:colOff>592667</xdr:colOff>
      <xdr:row>20</xdr:row>
      <xdr:rowOff>42333</xdr:rowOff>
    </xdr:from>
    <xdr:to>
      <xdr:col>7</xdr:col>
      <xdr:colOff>119944</xdr:colOff>
      <xdr:row>22</xdr:row>
      <xdr:rowOff>105834</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flipH="1">
          <a:off x="7742767" y="5668433"/>
          <a:ext cx="467077" cy="54610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7055</xdr:colOff>
      <xdr:row>42</xdr:row>
      <xdr:rowOff>155223</xdr:rowOff>
    </xdr:from>
    <xdr:to>
      <xdr:col>3</xdr:col>
      <xdr:colOff>980723</xdr:colOff>
      <xdr:row>46</xdr:row>
      <xdr:rowOff>148166</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67455" y="10575573"/>
          <a:ext cx="3685118" cy="710493"/>
        </a:xfrm>
        <a:prstGeom prst="rect">
          <a:avLst/>
        </a:prstGeom>
        <a:solidFill>
          <a:schemeClr val="accent1">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Feed Table is for reference and average DM values,</a:t>
          </a:r>
          <a:r>
            <a:rPr lang="en-US" sz="1400" baseline="0"/>
            <a:t> any feeds and values not listed can also be entered in </a:t>
          </a:r>
          <a:r>
            <a:rPr lang="en-US" sz="1400" b="1" baseline="0">
              <a:solidFill>
                <a:schemeClr val="accent6">
                  <a:lumMod val="75000"/>
                </a:schemeClr>
              </a:solidFill>
            </a:rPr>
            <a:t>Ration Calculator Table</a:t>
          </a:r>
          <a:endParaRPr lang="en-US" sz="1400" b="1">
            <a:solidFill>
              <a:schemeClr val="accent6">
                <a:lumMod val="75000"/>
              </a:schemeClr>
            </a:solidFill>
          </a:endParaRPr>
        </a:p>
      </xdr:txBody>
    </xdr:sp>
    <xdr:clientData/>
  </xdr:twoCellAnchor>
</xdr:wsDr>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autoPageBreaks="0" fitToPage="1"/>
  </sheetPr>
  <dimension ref="A1:S55"/>
  <sheetViews>
    <sheetView showGridLines="0" showZeros="0" tabSelected="1" zoomScale="90" zoomScaleNormal="90" workbookViewId="0">
      <selection activeCell="H33" sqref="H33:I33"/>
    </sheetView>
  </sheetViews>
  <sheetFormatPr defaultRowHeight="14.25" x14ac:dyDescent="0.2"/>
  <cols>
    <col min="2" max="2" width="22.625" customWidth="1"/>
    <col min="3" max="3" width="13" customWidth="1"/>
    <col min="4" max="4" width="13.625" customWidth="1"/>
    <col min="5" max="5" width="18.125" customWidth="1"/>
    <col min="6" max="6" width="17.875" customWidth="1"/>
    <col min="7" max="7" width="12.375" customWidth="1"/>
    <col min="8" max="8" width="10.75" customWidth="1"/>
    <col min="9" max="9" width="12.625" customWidth="1"/>
    <col min="10" max="10" width="14.375" customWidth="1"/>
    <col min="11" max="11" width="14.375" hidden="1" customWidth="1"/>
    <col min="12" max="12" width="14.375" customWidth="1"/>
    <col min="13" max="13" width="15.5" customWidth="1"/>
    <col min="14" max="14" width="14.75" customWidth="1"/>
    <col min="15" max="15" width="10" customWidth="1"/>
  </cols>
  <sheetData>
    <row r="1" spans="1:19" ht="15" thickBot="1" x14ac:dyDescent="0.25">
      <c r="A1" s="15"/>
      <c r="B1" s="16"/>
      <c r="C1" s="16"/>
      <c r="D1" s="16"/>
      <c r="E1" s="16"/>
      <c r="F1" s="16"/>
      <c r="G1" s="16"/>
      <c r="H1" s="16"/>
      <c r="I1" s="16"/>
      <c r="J1" s="16"/>
      <c r="K1" s="16"/>
      <c r="L1" s="16"/>
      <c r="M1" s="16"/>
      <c r="N1" s="16"/>
      <c r="O1" s="17"/>
    </row>
    <row r="2" spans="1:19" ht="31.5" customHeight="1" thickBot="1" x14ac:dyDescent="0.45">
      <c r="A2" s="18"/>
      <c r="B2" s="120" t="s">
        <v>54</v>
      </c>
      <c r="C2" s="121"/>
      <c r="D2" s="121"/>
      <c r="E2" s="121"/>
      <c r="F2" s="121"/>
      <c r="G2" s="121"/>
      <c r="H2" s="121"/>
      <c r="I2" s="121"/>
      <c r="J2" s="122"/>
      <c r="K2" s="69"/>
      <c r="L2" s="19"/>
      <c r="M2" s="11"/>
      <c r="N2" s="11"/>
      <c r="O2" s="20"/>
    </row>
    <row r="3" spans="1:19" s="102" customFormat="1" ht="31.5" customHeight="1" thickBot="1" x14ac:dyDescent="0.45">
      <c r="A3" s="18"/>
      <c r="B3" s="101"/>
      <c r="C3" s="101"/>
      <c r="D3" s="101"/>
      <c r="E3" s="101"/>
      <c r="F3" s="101"/>
      <c r="G3" s="101"/>
      <c r="H3" s="101"/>
      <c r="I3" s="101"/>
      <c r="J3" s="101"/>
      <c r="K3" s="101"/>
      <c r="L3" s="19"/>
      <c r="M3" s="11"/>
      <c r="N3" s="11"/>
      <c r="O3" s="20"/>
      <c r="P3" s="109"/>
      <c r="Q3" s="109"/>
      <c r="R3" s="109"/>
      <c r="S3" s="109"/>
    </row>
    <row r="4" spans="1:19" ht="20.45" customHeight="1" thickBot="1" x14ac:dyDescent="0.45">
      <c r="A4" s="18"/>
      <c r="B4" s="44" t="s">
        <v>1</v>
      </c>
      <c r="C4" s="45"/>
      <c r="D4" s="45"/>
      <c r="E4" s="45"/>
      <c r="F4" s="45"/>
      <c r="G4" s="45"/>
      <c r="H4" s="45"/>
      <c r="I4" s="45"/>
      <c r="J4" s="46"/>
      <c r="K4" s="70"/>
      <c r="L4" s="19"/>
      <c r="M4" s="58" t="s">
        <v>39</v>
      </c>
      <c r="N4" s="11"/>
      <c r="O4" s="21"/>
    </row>
    <row r="5" spans="1:19" ht="23.1" customHeight="1" x14ac:dyDescent="0.4">
      <c r="A5" s="18"/>
      <c r="B5" s="47" t="s">
        <v>55</v>
      </c>
      <c r="C5" s="48"/>
      <c r="D5" s="48"/>
      <c r="E5" s="48"/>
      <c r="F5" s="48"/>
      <c r="G5" s="48"/>
      <c r="H5" s="49"/>
      <c r="I5" s="49"/>
      <c r="J5" s="50"/>
      <c r="K5" s="48"/>
      <c r="L5" s="19"/>
      <c r="M5" s="123" t="s">
        <v>36</v>
      </c>
      <c r="N5" s="124"/>
      <c r="O5" s="21"/>
    </row>
    <row r="6" spans="1:19" ht="16.5" customHeight="1" thickBot="1" x14ac:dyDescent="0.45">
      <c r="A6" s="18"/>
      <c r="B6" s="47" t="s">
        <v>71</v>
      </c>
      <c r="C6" s="48"/>
      <c r="D6" s="48"/>
      <c r="E6" s="48"/>
      <c r="F6" s="48"/>
      <c r="G6" s="48"/>
      <c r="H6" s="49"/>
      <c r="I6" s="49"/>
      <c r="J6" s="50"/>
      <c r="K6" s="49"/>
      <c r="L6" s="11"/>
      <c r="M6" s="32" t="s">
        <v>31</v>
      </c>
      <c r="N6" s="29" t="s">
        <v>32</v>
      </c>
      <c r="O6" s="20"/>
    </row>
    <row r="7" spans="1:19" ht="22.5" customHeight="1" thickBot="1" x14ac:dyDescent="0.25">
      <c r="A7" s="18"/>
      <c r="B7" s="92" t="s">
        <v>72</v>
      </c>
      <c r="C7" s="93"/>
      <c r="D7" s="93"/>
      <c r="E7" s="93"/>
      <c r="F7" s="93"/>
      <c r="G7" s="93"/>
      <c r="H7" s="93"/>
      <c r="I7" s="93"/>
      <c r="J7" s="94"/>
      <c r="K7" s="49"/>
      <c r="L7" s="11"/>
      <c r="M7" s="38"/>
      <c r="N7" s="31">
        <f xml:space="preserve"> 100-M7</f>
        <v>100</v>
      </c>
      <c r="O7" s="20"/>
    </row>
    <row r="8" spans="1:19" ht="20.45" customHeight="1" x14ac:dyDescent="0.2">
      <c r="A8" s="18"/>
      <c r="B8" s="92" t="s">
        <v>73</v>
      </c>
      <c r="C8" s="93"/>
      <c r="D8" s="93"/>
      <c r="E8" s="93"/>
      <c r="F8" s="93"/>
      <c r="G8" s="93"/>
      <c r="H8" s="93"/>
      <c r="I8" s="93"/>
      <c r="J8" s="94"/>
      <c r="K8" s="49"/>
      <c r="L8" s="11"/>
      <c r="M8" s="22" t="s">
        <v>43</v>
      </c>
      <c r="N8" s="22"/>
      <c r="O8" s="20"/>
    </row>
    <row r="9" spans="1:19" ht="21.95" customHeight="1" x14ac:dyDescent="0.4">
      <c r="A9" s="18"/>
      <c r="B9" s="92" t="s">
        <v>67</v>
      </c>
      <c r="C9" s="48"/>
      <c r="D9" s="48"/>
      <c r="E9" s="48"/>
      <c r="F9" s="48"/>
      <c r="G9" s="48"/>
      <c r="H9" s="49"/>
      <c r="I9" s="49"/>
      <c r="J9" s="50"/>
      <c r="K9" s="49"/>
      <c r="L9" s="11"/>
      <c r="M9" s="22"/>
      <c r="N9" s="22"/>
      <c r="O9" s="20"/>
    </row>
    <row r="10" spans="1:19" ht="23.45" customHeight="1" thickBot="1" x14ac:dyDescent="0.45">
      <c r="A10" s="18"/>
      <c r="B10" s="47" t="s">
        <v>68</v>
      </c>
      <c r="C10" s="48"/>
      <c r="D10" s="48"/>
      <c r="E10" s="48"/>
      <c r="F10" s="48"/>
      <c r="G10" s="48"/>
      <c r="H10" s="49"/>
      <c r="I10" s="49"/>
      <c r="J10" s="50"/>
      <c r="K10" s="49"/>
      <c r="L10" s="11"/>
      <c r="M10" s="22"/>
      <c r="N10" s="22"/>
      <c r="O10" s="20"/>
    </row>
    <row r="11" spans="1:19" ht="20.100000000000001" customHeight="1" x14ac:dyDescent="0.2">
      <c r="A11" s="18"/>
      <c r="B11" s="47" t="s">
        <v>69</v>
      </c>
      <c r="C11" s="103"/>
      <c r="D11" s="103"/>
      <c r="E11" s="103"/>
      <c r="F11" s="103"/>
      <c r="G11" s="103"/>
      <c r="H11" s="49"/>
      <c r="I11" s="49"/>
      <c r="J11" s="50"/>
      <c r="K11" s="49"/>
      <c r="L11" s="11"/>
      <c r="M11" s="125" t="s">
        <v>35</v>
      </c>
      <c r="N11" s="126"/>
      <c r="O11" s="20"/>
    </row>
    <row r="12" spans="1:19" ht="22.5" customHeight="1" thickBot="1" x14ac:dyDescent="0.25">
      <c r="A12" s="18"/>
      <c r="B12" s="51" t="s">
        <v>75</v>
      </c>
      <c r="C12" s="52"/>
      <c r="D12" s="52"/>
      <c r="E12" s="52"/>
      <c r="F12" s="52"/>
      <c r="G12" s="52"/>
      <c r="H12" s="53"/>
      <c r="I12" s="53"/>
      <c r="J12" s="54"/>
      <c r="K12" s="49"/>
      <c r="L12" s="11"/>
      <c r="M12" s="30" t="s">
        <v>33</v>
      </c>
      <c r="N12" s="9" t="s">
        <v>34</v>
      </c>
      <c r="O12" s="20"/>
    </row>
    <row r="13" spans="1:19" ht="23.25" customHeight="1" thickBot="1" x14ac:dyDescent="0.25">
      <c r="A13" s="18"/>
      <c r="B13" s="22"/>
      <c r="C13" s="95"/>
      <c r="D13" s="95"/>
      <c r="E13" s="95"/>
      <c r="F13" s="95"/>
      <c r="G13" s="95"/>
      <c r="H13" s="11"/>
      <c r="I13" s="11"/>
      <c r="J13" s="11"/>
      <c r="K13" s="11"/>
      <c r="L13" s="11"/>
      <c r="M13" s="38"/>
      <c r="N13" s="60">
        <f>M13*2.2046</f>
        <v>0</v>
      </c>
      <c r="O13" s="20"/>
    </row>
    <row r="14" spans="1:19" ht="15" customHeight="1" thickBot="1" x14ac:dyDescent="0.25">
      <c r="A14" s="18"/>
      <c r="B14" s="10"/>
      <c r="C14" s="10"/>
      <c r="D14" s="10"/>
      <c r="E14" s="10"/>
      <c r="F14" s="10"/>
      <c r="G14" s="10"/>
      <c r="H14" s="10"/>
      <c r="I14" s="10"/>
      <c r="J14" s="10"/>
      <c r="K14" s="10"/>
      <c r="L14" s="10"/>
      <c r="M14" s="127" t="s">
        <v>52</v>
      </c>
      <c r="N14" s="127"/>
      <c r="O14" s="20"/>
    </row>
    <row r="15" spans="1:19" ht="24.75" customHeight="1" thickBot="1" x14ac:dyDescent="0.25">
      <c r="A15" s="18"/>
      <c r="B15" s="11"/>
      <c r="C15" s="11"/>
      <c r="D15" s="128" t="s">
        <v>44</v>
      </c>
      <c r="E15" s="129"/>
      <c r="F15" s="130"/>
      <c r="G15" s="66"/>
      <c r="H15" s="10"/>
      <c r="I15" s="10"/>
      <c r="J15" s="95"/>
      <c r="K15" s="43"/>
      <c r="L15" s="95"/>
      <c r="M15" s="131"/>
      <c r="N15" s="131"/>
      <c r="O15" s="20"/>
      <c r="P15" s="1"/>
    </row>
    <row r="16" spans="1:19" ht="24" customHeight="1" thickBot="1" x14ac:dyDescent="0.25">
      <c r="A16" s="18"/>
      <c r="B16" s="11"/>
      <c r="C16" s="11"/>
      <c r="D16" s="132" t="s">
        <v>49</v>
      </c>
      <c r="E16" s="133"/>
      <c r="F16" s="36"/>
      <c r="G16" s="67"/>
      <c r="H16" s="95"/>
      <c r="I16" s="11"/>
      <c r="J16" s="95"/>
      <c r="K16" s="43"/>
      <c r="L16" s="95"/>
      <c r="M16" s="134" t="s">
        <v>58</v>
      </c>
      <c r="N16" s="135"/>
      <c r="O16" s="20"/>
      <c r="P16" s="1"/>
    </row>
    <row r="17" spans="1:16" ht="22.5" customHeight="1" thickBot="1" x14ac:dyDescent="0.25">
      <c r="A17" s="18"/>
      <c r="B17" s="11"/>
      <c r="C17" s="11"/>
      <c r="D17" s="116" t="s">
        <v>51</v>
      </c>
      <c r="E17" s="136"/>
      <c r="F17" s="37"/>
      <c r="G17" s="67"/>
      <c r="H17" s="95"/>
      <c r="I17" s="11"/>
      <c r="J17" s="95"/>
      <c r="K17" s="43"/>
      <c r="L17" s="95"/>
      <c r="M17" s="56" t="s">
        <v>59</v>
      </c>
      <c r="N17" s="57" t="s">
        <v>60</v>
      </c>
      <c r="O17" s="20"/>
      <c r="P17" s="1"/>
    </row>
    <row r="18" spans="1:16" ht="23.25" customHeight="1" thickBot="1" x14ac:dyDescent="0.25">
      <c r="A18" s="18"/>
      <c r="B18" s="11"/>
      <c r="C18" s="11"/>
      <c r="D18" s="116" t="s">
        <v>45</v>
      </c>
      <c r="E18" s="117"/>
      <c r="F18" s="33">
        <f>SUM(I26:I31,I33:I36)</f>
        <v>0</v>
      </c>
      <c r="G18" s="68"/>
      <c r="H18" s="11"/>
      <c r="I18" s="11"/>
      <c r="J18" s="11"/>
      <c r="K18" s="11"/>
      <c r="L18" s="11"/>
      <c r="M18" s="55"/>
      <c r="N18" s="59">
        <f>IFERROR(M18/F17,0)</f>
        <v>0</v>
      </c>
      <c r="O18" s="20"/>
      <c r="P18" s="1"/>
    </row>
    <row r="19" spans="1:16" ht="21.75" customHeight="1" x14ac:dyDescent="0.2">
      <c r="A19" s="18"/>
      <c r="B19" s="11"/>
      <c r="C19" s="11"/>
      <c r="D19" s="116" t="s">
        <v>46</v>
      </c>
      <c r="E19" s="117"/>
      <c r="F19" s="34">
        <f>SUM(J27:J31,J33:J36)</f>
        <v>0</v>
      </c>
      <c r="G19" s="68"/>
      <c r="H19" s="11"/>
      <c r="I19" s="11"/>
      <c r="J19" s="11"/>
      <c r="K19" s="11"/>
      <c r="L19" s="11"/>
      <c r="M19" s="137" t="s">
        <v>61</v>
      </c>
      <c r="N19" s="137"/>
      <c r="O19" s="20"/>
      <c r="P19" s="1"/>
    </row>
    <row r="20" spans="1:16" ht="21" customHeight="1" x14ac:dyDescent="0.2">
      <c r="A20" s="18"/>
      <c r="B20" s="11"/>
      <c r="C20" s="11"/>
      <c r="D20" s="116" t="s">
        <v>50</v>
      </c>
      <c r="E20" s="117"/>
      <c r="F20" s="34">
        <f>IFERROR(F19/F16*100,0)</f>
        <v>0</v>
      </c>
      <c r="G20" s="68"/>
      <c r="H20" s="11"/>
      <c r="I20" s="11"/>
      <c r="J20" s="11"/>
      <c r="K20" s="11"/>
      <c r="L20" s="11"/>
      <c r="M20" s="138"/>
      <c r="N20" s="138"/>
      <c r="O20" s="20"/>
    </row>
    <row r="21" spans="1:16" ht="24" customHeight="1" thickBot="1" x14ac:dyDescent="0.25">
      <c r="A21" s="18"/>
      <c r="B21" s="11"/>
      <c r="C21" s="11"/>
      <c r="D21" s="118" t="s">
        <v>62</v>
      </c>
      <c r="E21" s="119"/>
      <c r="F21" s="35">
        <f>F18*F17</f>
        <v>0</v>
      </c>
      <c r="G21" s="68"/>
      <c r="H21" s="11"/>
      <c r="I21" s="11"/>
      <c r="J21" s="11"/>
      <c r="K21" s="11"/>
      <c r="L21" s="11"/>
      <c r="M21" s="138"/>
      <c r="N21" s="138"/>
      <c r="O21" s="20"/>
    </row>
    <row r="22" spans="1:16" x14ac:dyDescent="0.2">
      <c r="A22" s="18"/>
      <c r="B22" s="11"/>
      <c r="C22" s="11"/>
      <c r="D22" s="11"/>
      <c r="E22" s="11"/>
      <c r="F22" s="11"/>
      <c r="G22" s="11"/>
      <c r="H22" s="11"/>
      <c r="I22" s="11"/>
      <c r="J22" s="11"/>
      <c r="K22" s="11"/>
      <c r="L22" s="11"/>
      <c r="M22" s="11"/>
      <c r="N22" s="11"/>
      <c r="O22" s="20"/>
    </row>
    <row r="23" spans="1:16" ht="15" thickBot="1" x14ac:dyDescent="0.25">
      <c r="A23" s="18"/>
      <c r="B23" s="11"/>
      <c r="C23" s="11"/>
      <c r="D23" s="11"/>
      <c r="E23" s="11"/>
      <c r="F23" s="11"/>
      <c r="G23" s="11"/>
      <c r="H23" s="11"/>
      <c r="I23" s="11"/>
      <c r="J23" s="11"/>
      <c r="K23" s="11"/>
      <c r="L23" s="11"/>
      <c r="M23" s="11"/>
      <c r="N23" s="11"/>
      <c r="O23" s="20"/>
    </row>
    <row r="24" spans="1:16" ht="20.25" thickBot="1" x14ac:dyDescent="0.3">
      <c r="A24" s="18"/>
      <c r="B24" s="158" t="s">
        <v>26</v>
      </c>
      <c r="C24" s="159"/>
      <c r="D24" s="160"/>
      <c r="E24" s="11"/>
      <c r="F24" s="161" t="s">
        <v>29</v>
      </c>
      <c r="G24" s="162"/>
      <c r="H24" s="162"/>
      <c r="I24" s="162"/>
      <c r="J24" s="162"/>
      <c r="K24" s="162"/>
      <c r="L24" s="163"/>
      <c r="M24" s="11"/>
      <c r="N24" s="11"/>
      <c r="O24" s="20"/>
    </row>
    <row r="25" spans="1:16" ht="47.1" customHeight="1" thickBot="1" x14ac:dyDescent="0.25">
      <c r="A25" s="18"/>
      <c r="B25" s="2" t="s">
        <v>0</v>
      </c>
      <c r="C25" s="3" t="s">
        <v>27</v>
      </c>
      <c r="D25" s="4" t="s">
        <v>2</v>
      </c>
      <c r="E25" s="11"/>
      <c r="F25" s="26" t="s">
        <v>40</v>
      </c>
      <c r="G25" s="100" t="s">
        <v>63</v>
      </c>
      <c r="H25" s="27" t="s">
        <v>28</v>
      </c>
      <c r="I25" s="27" t="s">
        <v>30</v>
      </c>
      <c r="J25" s="28" t="s">
        <v>42</v>
      </c>
      <c r="K25" s="28" t="s">
        <v>65</v>
      </c>
      <c r="L25" s="28" t="s">
        <v>53</v>
      </c>
      <c r="M25" s="11"/>
      <c r="N25" s="11"/>
      <c r="O25" s="20"/>
    </row>
    <row r="26" spans="1:16" ht="15.75" thickBot="1" x14ac:dyDescent="0.25">
      <c r="A26" s="18"/>
      <c r="B26" s="5" t="s">
        <v>4</v>
      </c>
      <c r="C26" s="6">
        <v>88</v>
      </c>
      <c r="D26" s="99" t="s">
        <v>14</v>
      </c>
      <c r="E26" s="11"/>
      <c r="F26" s="164" t="s">
        <v>37</v>
      </c>
      <c r="G26" s="165"/>
      <c r="H26" s="165"/>
      <c r="I26" s="165"/>
      <c r="J26" s="165"/>
      <c r="K26" s="165"/>
      <c r="L26" s="166"/>
      <c r="M26" s="11"/>
      <c r="N26" s="11"/>
      <c r="O26" s="20"/>
    </row>
    <row r="27" spans="1:16" ht="15" x14ac:dyDescent="0.2">
      <c r="A27" s="18"/>
      <c r="B27" s="5" t="s">
        <v>5</v>
      </c>
      <c r="C27" s="6">
        <v>88</v>
      </c>
      <c r="D27" s="96" t="s">
        <v>15</v>
      </c>
      <c r="E27" s="11"/>
      <c r="F27" s="39"/>
      <c r="G27" s="63"/>
      <c r="H27" s="71"/>
      <c r="I27" s="72"/>
      <c r="J27" s="110">
        <f>(H27/100)*I27</f>
        <v>0</v>
      </c>
      <c r="K27" s="73" t="str">
        <f>IF(G27="yes", J27,"0")</f>
        <v>0</v>
      </c>
      <c r="L27" s="74">
        <f>I27*$F$17</f>
        <v>0</v>
      </c>
      <c r="M27" s="11"/>
      <c r="N27" s="11"/>
      <c r="O27" s="20"/>
    </row>
    <row r="28" spans="1:16" ht="15" x14ac:dyDescent="0.2">
      <c r="A28" s="18"/>
      <c r="B28" s="5" t="s">
        <v>3</v>
      </c>
      <c r="C28" s="6">
        <v>88</v>
      </c>
      <c r="D28" s="96" t="s">
        <v>15</v>
      </c>
      <c r="E28" s="11"/>
      <c r="F28" s="40"/>
      <c r="G28" s="64"/>
      <c r="H28" s="75"/>
      <c r="I28" s="76"/>
      <c r="J28" s="111">
        <f t="shared" ref="J28:J36" si="0">(H28/100)*I28</f>
        <v>0</v>
      </c>
      <c r="K28" s="73" t="str">
        <f t="shared" ref="K28:K31" si="1">IF(G28="yes", J28,"0")</f>
        <v>0</v>
      </c>
      <c r="L28" s="74">
        <f t="shared" ref="L28:L34" si="2">I28*$F$17</f>
        <v>0</v>
      </c>
      <c r="M28" s="11"/>
      <c r="N28" s="11"/>
      <c r="O28" s="20"/>
    </row>
    <row r="29" spans="1:16" ht="15" x14ac:dyDescent="0.2">
      <c r="A29" s="18"/>
      <c r="B29" s="5" t="s">
        <v>6</v>
      </c>
      <c r="C29" s="6">
        <v>37</v>
      </c>
      <c r="D29" s="96" t="s">
        <v>15</v>
      </c>
      <c r="E29" s="11"/>
      <c r="F29" s="40"/>
      <c r="G29" s="64"/>
      <c r="H29" s="75"/>
      <c r="I29" s="76"/>
      <c r="J29" s="111">
        <f t="shared" si="0"/>
        <v>0</v>
      </c>
      <c r="K29" s="73" t="str">
        <f t="shared" si="1"/>
        <v>0</v>
      </c>
      <c r="L29" s="74">
        <f t="shared" si="2"/>
        <v>0</v>
      </c>
      <c r="M29" s="11"/>
      <c r="N29" s="11"/>
      <c r="O29" s="20"/>
    </row>
    <row r="30" spans="1:16" ht="15" x14ac:dyDescent="0.2">
      <c r="A30" s="18"/>
      <c r="B30" s="5" t="s">
        <v>7</v>
      </c>
      <c r="C30" s="6">
        <v>44</v>
      </c>
      <c r="D30" s="96" t="s">
        <v>15</v>
      </c>
      <c r="E30" s="11"/>
      <c r="F30" s="40"/>
      <c r="G30" s="64"/>
      <c r="H30" s="75"/>
      <c r="I30" s="76"/>
      <c r="J30" s="111">
        <f t="shared" si="0"/>
        <v>0</v>
      </c>
      <c r="K30" s="73" t="str">
        <f t="shared" si="1"/>
        <v>0</v>
      </c>
      <c r="L30" s="74">
        <f t="shared" si="2"/>
        <v>0</v>
      </c>
      <c r="M30" s="11"/>
      <c r="N30" s="11"/>
      <c r="O30" s="20"/>
    </row>
    <row r="31" spans="1:16" ht="15.75" thickBot="1" x14ac:dyDescent="0.25">
      <c r="A31" s="18"/>
      <c r="B31" s="5" t="s">
        <v>8</v>
      </c>
      <c r="C31" s="6">
        <v>40</v>
      </c>
      <c r="D31" s="96" t="s">
        <v>15</v>
      </c>
      <c r="E31" s="11"/>
      <c r="F31" s="41"/>
      <c r="G31" s="65"/>
      <c r="H31" s="77"/>
      <c r="I31" s="78"/>
      <c r="J31" s="113">
        <f t="shared" si="0"/>
        <v>0</v>
      </c>
      <c r="K31" s="73" t="str">
        <f t="shared" si="1"/>
        <v>0</v>
      </c>
      <c r="L31" s="74">
        <f t="shared" si="2"/>
        <v>0</v>
      </c>
      <c r="M31" s="11"/>
      <c r="N31" s="11"/>
      <c r="O31" s="20"/>
    </row>
    <row r="32" spans="1:16" ht="15" x14ac:dyDescent="0.2">
      <c r="A32" s="18"/>
      <c r="B32" s="5" t="s">
        <v>9</v>
      </c>
      <c r="C32" s="6">
        <v>35</v>
      </c>
      <c r="D32" s="96" t="s">
        <v>15</v>
      </c>
      <c r="E32" s="11"/>
      <c r="F32" s="167" t="s">
        <v>38</v>
      </c>
      <c r="G32" s="168"/>
      <c r="H32" s="168"/>
      <c r="I32" s="168"/>
      <c r="J32" s="168"/>
      <c r="K32" s="168"/>
      <c r="L32" s="169"/>
      <c r="M32" s="11"/>
      <c r="N32" s="11"/>
      <c r="O32" s="20"/>
    </row>
    <row r="33" spans="1:15" ht="15" x14ac:dyDescent="0.2">
      <c r="A33" s="18"/>
      <c r="B33" s="5" t="s">
        <v>10</v>
      </c>
      <c r="C33" s="6">
        <v>89</v>
      </c>
      <c r="D33" s="96" t="s">
        <v>15</v>
      </c>
      <c r="E33" s="11"/>
      <c r="F33" s="40"/>
      <c r="G33" s="88"/>
      <c r="H33" s="75"/>
      <c r="I33" s="72"/>
      <c r="J33" s="112">
        <f t="shared" si="0"/>
        <v>0</v>
      </c>
      <c r="K33" s="79"/>
      <c r="L33" s="80">
        <f t="shared" si="2"/>
        <v>0</v>
      </c>
      <c r="M33" s="11"/>
      <c r="N33" s="11"/>
      <c r="O33" s="20"/>
    </row>
    <row r="34" spans="1:15" ht="15" x14ac:dyDescent="0.2">
      <c r="A34" s="18"/>
      <c r="B34" s="5" t="s">
        <v>21</v>
      </c>
      <c r="C34" s="6">
        <v>86</v>
      </c>
      <c r="D34" s="96" t="s">
        <v>15</v>
      </c>
      <c r="E34" s="11"/>
      <c r="F34" s="40"/>
      <c r="G34" s="88"/>
      <c r="H34" s="75"/>
      <c r="I34" s="76"/>
      <c r="J34" s="114">
        <f>(H34/100)*I34</f>
        <v>0</v>
      </c>
      <c r="K34" s="79"/>
      <c r="L34" s="80">
        <f t="shared" si="2"/>
        <v>0</v>
      </c>
      <c r="M34" s="11"/>
      <c r="N34" s="11"/>
      <c r="O34" s="20"/>
    </row>
    <row r="35" spans="1:15" ht="15" x14ac:dyDescent="0.2">
      <c r="A35" s="18"/>
      <c r="B35" s="5" t="s">
        <v>22</v>
      </c>
      <c r="C35" s="6">
        <v>86</v>
      </c>
      <c r="D35" s="96" t="s">
        <v>15</v>
      </c>
      <c r="E35" s="11"/>
      <c r="F35" s="40"/>
      <c r="G35" s="88"/>
      <c r="H35" s="75"/>
      <c r="I35" s="76"/>
      <c r="J35" s="114">
        <f t="shared" si="0"/>
        <v>0</v>
      </c>
      <c r="K35" s="81"/>
      <c r="L35" s="82">
        <f>(I35/100)*J35</f>
        <v>0</v>
      </c>
      <c r="M35" s="11"/>
      <c r="N35" s="11"/>
      <c r="O35" s="20"/>
    </row>
    <row r="36" spans="1:15" ht="15.75" thickBot="1" x14ac:dyDescent="0.25">
      <c r="A36" s="18"/>
      <c r="B36" s="5" t="s">
        <v>11</v>
      </c>
      <c r="C36" s="6">
        <v>88</v>
      </c>
      <c r="D36" s="97" t="s">
        <v>16</v>
      </c>
      <c r="E36" s="11"/>
      <c r="F36" s="42"/>
      <c r="G36" s="89"/>
      <c r="H36" s="83"/>
      <c r="I36" s="84"/>
      <c r="J36" s="115">
        <f t="shared" si="0"/>
        <v>0</v>
      </c>
      <c r="K36" s="85"/>
      <c r="L36" s="86">
        <f>(I36/100)*J36</f>
        <v>0</v>
      </c>
      <c r="M36" s="11"/>
      <c r="N36" s="11"/>
      <c r="O36" s="20"/>
    </row>
    <row r="37" spans="1:15" ht="15" x14ac:dyDescent="0.2">
      <c r="A37" s="18"/>
      <c r="B37" s="5" t="s">
        <v>12</v>
      </c>
      <c r="C37" s="6">
        <v>90</v>
      </c>
      <c r="D37" s="97" t="s">
        <v>16</v>
      </c>
      <c r="E37" s="11"/>
      <c r="F37" s="11"/>
      <c r="G37" s="11"/>
      <c r="H37" s="11"/>
      <c r="I37" s="11"/>
      <c r="J37" s="11"/>
      <c r="K37" s="11"/>
      <c r="L37" s="11"/>
      <c r="M37" s="11"/>
      <c r="N37" s="11"/>
      <c r="O37" s="20"/>
    </row>
    <row r="38" spans="1:15" ht="15" x14ac:dyDescent="0.2">
      <c r="A38" s="18"/>
      <c r="B38" s="5" t="s">
        <v>13</v>
      </c>
      <c r="C38" s="6">
        <v>89</v>
      </c>
      <c r="D38" s="97" t="s">
        <v>16</v>
      </c>
      <c r="E38" s="11"/>
      <c r="F38" s="11"/>
      <c r="G38" s="11"/>
      <c r="H38" s="11"/>
      <c r="I38" s="11"/>
      <c r="J38" s="11"/>
      <c r="K38" s="11"/>
      <c r="L38" s="11"/>
      <c r="M38" s="11"/>
      <c r="N38" s="11"/>
      <c r="O38" s="20"/>
    </row>
    <row r="39" spans="1:15" ht="15.75" thickBot="1" x14ac:dyDescent="0.25">
      <c r="A39" s="18"/>
      <c r="B39" s="5" t="s">
        <v>17</v>
      </c>
      <c r="C39" s="6">
        <v>90</v>
      </c>
      <c r="D39" s="97" t="s">
        <v>16</v>
      </c>
      <c r="E39" s="11"/>
      <c r="F39" s="11"/>
      <c r="G39" s="11"/>
      <c r="H39" s="11"/>
      <c r="I39" s="11"/>
      <c r="J39" s="11"/>
      <c r="K39" s="11"/>
      <c r="L39" s="11"/>
      <c r="M39" s="11"/>
      <c r="N39" s="12" t="s">
        <v>41</v>
      </c>
      <c r="O39" s="20"/>
    </row>
    <row r="40" spans="1:15" ht="15" customHeight="1" x14ac:dyDescent="0.2">
      <c r="A40" s="18"/>
      <c r="B40" s="5" t="s">
        <v>18</v>
      </c>
      <c r="C40" s="6">
        <v>82</v>
      </c>
      <c r="D40" s="97" t="s">
        <v>16</v>
      </c>
      <c r="E40" s="11"/>
      <c r="F40" s="170" t="s">
        <v>56</v>
      </c>
      <c r="G40" s="171"/>
      <c r="H40" s="172"/>
      <c r="I40" s="148" t="e">
        <f>(SUM(J26:J31)/SUM(J26:J31,J33:J36))*100</f>
        <v>#DIV/0!</v>
      </c>
      <c r="J40" s="149"/>
      <c r="K40" s="91"/>
      <c r="L40" s="14"/>
      <c r="M40" s="11"/>
      <c r="N40" s="13" t="s">
        <v>47</v>
      </c>
      <c r="O40" s="20"/>
    </row>
    <row r="41" spans="1:15" ht="15" customHeight="1" x14ac:dyDescent="0.2">
      <c r="A41" s="18"/>
      <c r="B41" s="5" t="s">
        <v>20</v>
      </c>
      <c r="C41" s="6">
        <v>90</v>
      </c>
      <c r="D41" s="97" t="s">
        <v>16</v>
      </c>
      <c r="E41" s="11"/>
      <c r="F41" s="173"/>
      <c r="G41" s="174"/>
      <c r="H41" s="175"/>
      <c r="I41" s="150"/>
      <c r="J41" s="151"/>
      <c r="K41" s="91"/>
      <c r="L41" s="14"/>
      <c r="M41" s="11"/>
      <c r="N41" s="12" t="s">
        <v>48</v>
      </c>
      <c r="O41" s="20"/>
    </row>
    <row r="42" spans="1:15" ht="15.75" customHeight="1" thickBot="1" x14ac:dyDescent="0.25">
      <c r="A42" s="18"/>
      <c r="B42" s="7" t="s">
        <v>19</v>
      </c>
      <c r="C42" s="8">
        <v>99</v>
      </c>
      <c r="D42" s="98" t="s">
        <v>16</v>
      </c>
      <c r="E42" s="11"/>
      <c r="F42" s="176"/>
      <c r="G42" s="177"/>
      <c r="H42" s="178"/>
      <c r="I42" s="152"/>
      <c r="J42" s="153"/>
      <c r="K42" s="91"/>
      <c r="L42" s="14"/>
      <c r="M42" s="11"/>
      <c r="N42" s="11"/>
      <c r="O42" s="20"/>
    </row>
    <row r="43" spans="1:15" x14ac:dyDescent="0.2">
      <c r="A43" s="18"/>
      <c r="B43" s="11"/>
      <c r="C43" s="11"/>
      <c r="D43" s="11"/>
      <c r="E43" s="11"/>
      <c r="F43" s="11"/>
      <c r="G43" s="11"/>
      <c r="H43" s="11"/>
      <c r="I43" s="11"/>
      <c r="J43" s="11"/>
      <c r="K43" s="11"/>
      <c r="L43" s="11"/>
      <c r="M43" s="11"/>
      <c r="N43" s="11"/>
      <c r="O43" s="20"/>
    </row>
    <row r="44" spans="1:15" ht="15" thickBot="1" x14ac:dyDescent="0.25">
      <c r="A44" s="18"/>
      <c r="B44" s="11"/>
      <c r="C44" s="11"/>
      <c r="D44" s="11"/>
      <c r="E44" s="11"/>
      <c r="F44" s="11"/>
      <c r="G44" s="11"/>
      <c r="H44" s="11"/>
      <c r="I44" s="11"/>
      <c r="J44" s="11"/>
      <c r="K44" s="11"/>
      <c r="L44" s="11"/>
      <c r="M44" s="11"/>
      <c r="N44" s="11"/>
      <c r="O44" s="20"/>
    </row>
    <row r="45" spans="1:15" ht="14.1" customHeight="1" x14ac:dyDescent="0.2">
      <c r="A45" s="18"/>
      <c r="B45" s="11"/>
      <c r="C45" s="11"/>
      <c r="D45" s="11"/>
      <c r="E45" s="11"/>
      <c r="F45" s="139" t="s">
        <v>70</v>
      </c>
      <c r="G45" s="140"/>
      <c r="H45" s="141"/>
      <c r="I45" s="148" t="e">
        <f>SUM(K27:K31)/SUM(J27:J31,J33:J36)*100</f>
        <v>#DIV/0!</v>
      </c>
      <c r="J45" s="149"/>
      <c r="K45" s="91"/>
      <c r="L45" s="11"/>
      <c r="M45" s="11"/>
      <c r="N45" s="11"/>
      <c r="O45" s="20"/>
    </row>
    <row r="46" spans="1:15" ht="14.1" customHeight="1" x14ac:dyDescent="0.2">
      <c r="A46" s="18"/>
      <c r="B46" s="11"/>
      <c r="C46" s="11"/>
      <c r="D46" s="11"/>
      <c r="E46" s="11"/>
      <c r="F46" s="142"/>
      <c r="G46" s="143"/>
      <c r="H46" s="144"/>
      <c r="I46" s="150"/>
      <c r="J46" s="151"/>
      <c r="K46" s="91"/>
      <c r="L46" s="11"/>
      <c r="M46" s="11"/>
      <c r="N46" s="11"/>
      <c r="O46" s="20"/>
    </row>
    <row r="47" spans="1:15" ht="14.45" customHeight="1" thickBot="1" x14ac:dyDescent="0.25">
      <c r="A47" s="18"/>
      <c r="B47" s="11"/>
      <c r="C47" s="11"/>
      <c r="D47" s="11"/>
      <c r="E47" s="11"/>
      <c r="F47" s="145"/>
      <c r="G47" s="146"/>
      <c r="H47" s="147"/>
      <c r="I47" s="152"/>
      <c r="J47" s="153"/>
      <c r="K47" s="91"/>
      <c r="L47" s="11"/>
      <c r="M47" s="11"/>
      <c r="N47" s="11"/>
      <c r="O47" s="20"/>
    </row>
    <row r="48" spans="1:15" x14ac:dyDescent="0.2">
      <c r="A48" s="18"/>
      <c r="B48" s="13"/>
      <c r="C48" s="11"/>
      <c r="D48" s="11"/>
      <c r="E48" s="11"/>
      <c r="F48" s="11"/>
      <c r="G48" s="11"/>
      <c r="H48" s="11"/>
      <c r="I48" s="11"/>
      <c r="J48" s="11"/>
      <c r="K48" s="11"/>
      <c r="L48" s="11"/>
      <c r="M48" s="11"/>
      <c r="N48" s="11"/>
      <c r="O48" s="20"/>
    </row>
    <row r="49" spans="1:15" x14ac:dyDescent="0.2">
      <c r="A49" s="18"/>
      <c r="B49" s="13" t="s">
        <v>23</v>
      </c>
      <c r="C49" s="11"/>
      <c r="D49" s="11"/>
      <c r="E49" s="11"/>
      <c r="F49" s="11"/>
      <c r="G49" s="11"/>
      <c r="H49" s="11"/>
      <c r="I49" s="11"/>
      <c r="J49" s="11"/>
      <c r="K49" s="11"/>
      <c r="L49" s="11"/>
      <c r="M49" s="11"/>
      <c r="N49" s="11"/>
      <c r="O49" s="20"/>
    </row>
    <row r="50" spans="1:15" x14ac:dyDescent="0.2">
      <c r="A50" s="18"/>
      <c r="B50" s="23" t="s">
        <v>25</v>
      </c>
      <c r="C50" s="11"/>
      <c r="D50" s="11"/>
      <c r="E50" s="11"/>
      <c r="F50" s="11"/>
      <c r="G50" s="11"/>
      <c r="H50" s="11"/>
      <c r="I50" s="11"/>
      <c r="J50" s="11"/>
      <c r="K50" s="11"/>
      <c r="L50" s="11"/>
      <c r="M50" s="11"/>
      <c r="N50" s="11"/>
      <c r="O50" s="20"/>
    </row>
    <row r="51" spans="1:15" x14ac:dyDescent="0.2">
      <c r="A51" s="18"/>
      <c r="B51" s="24" t="s">
        <v>24</v>
      </c>
      <c r="C51" s="11"/>
      <c r="D51" s="11"/>
      <c r="E51" s="11"/>
      <c r="F51" s="11"/>
      <c r="G51" s="11"/>
      <c r="H51" s="11"/>
      <c r="I51" s="11"/>
      <c r="J51" s="11"/>
      <c r="K51" s="11"/>
      <c r="L51" s="11"/>
      <c r="M51" s="11"/>
      <c r="N51" s="11"/>
      <c r="O51" s="20"/>
    </row>
    <row r="52" spans="1:15" x14ac:dyDescent="0.2">
      <c r="A52" s="18"/>
      <c r="B52" s="154" t="s">
        <v>57</v>
      </c>
      <c r="C52" s="154"/>
      <c r="D52" s="154"/>
      <c r="E52" s="154"/>
      <c r="F52" s="154"/>
      <c r="G52" s="154"/>
      <c r="H52" s="154"/>
      <c r="I52" s="154"/>
      <c r="J52" s="154"/>
      <c r="K52" s="154"/>
      <c r="L52" s="154"/>
      <c r="M52" s="154"/>
      <c r="N52" s="154"/>
      <c r="O52" s="155"/>
    </row>
    <row r="53" spans="1:15" ht="15" thickBot="1" x14ac:dyDescent="0.25">
      <c r="A53" s="25"/>
      <c r="B53" s="156"/>
      <c r="C53" s="156"/>
      <c r="D53" s="156"/>
      <c r="E53" s="156"/>
      <c r="F53" s="156"/>
      <c r="G53" s="156"/>
      <c r="H53" s="156"/>
      <c r="I53" s="156"/>
      <c r="J53" s="156"/>
      <c r="K53" s="156"/>
      <c r="L53" s="156"/>
      <c r="M53" s="156"/>
      <c r="N53" s="156"/>
      <c r="O53" s="157"/>
    </row>
    <row r="54" spans="1:15" x14ac:dyDescent="0.2">
      <c r="G54" s="87"/>
    </row>
    <row r="55" spans="1:15" x14ac:dyDescent="0.2">
      <c r="G55" s="87"/>
    </row>
  </sheetData>
  <sheetProtection algorithmName="SHA-512" hashValue="KoCFKXF2ywWHt0niWlNzpIUSTJCuU0dPGjk1CGoJObtfCdYtt8Wr8y06KDYJkV+p1hhDPQ/ZqpY9JDQnhNNqBw==" saltValue="mANHDXZJggP4PVyqFDaDEg==" spinCount="100000" sheet="1" selectLockedCells="1"/>
  <mergeCells count="23">
    <mergeCell ref="F45:H47"/>
    <mergeCell ref="I45:J47"/>
    <mergeCell ref="B52:O53"/>
    <mergeCell ref="B24:D24"/>
    <mergeCell ref="F24:L24"/>
    <mergeCell ref="F26:L26"/>
    <mergeCell ref="F32:L32"/>
    <mergeCell ref="F40:H42"/>
    <mergeCell ref="I40:J42"/>
    <mergeCell ref="D20:E20"/>
    <mergeCell ref="D21:E21"/>
    <mergeCell ref="B2:J2"/>
    <mergeCell ref="M5:N5"/>
    <mergeCell ref="M11:N11"/>
    <mergeCell ref="M14:N14"/>
    <mergeCell ref="D15:F15"/>
    <mergeCell ref="M15:N15"/>
    <mergeCell ref="D16:E16"/>
    <mergeCell ref="M16:N16"/>
    <mergeCell ref="D17:E17"/>
    <mergeCell ref="D18:E18"/>
    <mergeCell ref="D19:E19"/>
    <mergeCell ref="M19:N21"/>
  </mergeCells>
  <conditionalFormatting sqref="I40:K42">
    <cfRule type="cellIs" dxfId="13" priority="7" operator="greaterThan">
      <formula>60</formula>
    </cfRule>
    <cfRule type="cellIs" dxfId="12" priority="8" operator="lessThan">
      <formula>60</formula>
    </cfRule>
    <cfRule type="colorScale" priority="9">
      <colorScale>
        <cfvo type="min"/>
        <cfvo type="max"/>
        <color theme="6"/>
        <color rgb="FFFF0000"/>
      </colorScale>
    </cfRule>
  </conditionalFormatting>
  <conditionalFormatting sqref="I45:K47">
    <cfRule type="cellIs" dxfId="11" priority="4" operator="greaterThan">
      <formula>60</formula>
    </cfRule>
    <cfRule type="cellIs" dxfId="10" priority="5" operator="lessThan">
      <formula>60</formula>
    </cfRule>
    <cfRule type="colorScale" priority="6">
      <colorScale>
        <cfvo type="min"/>
        <cfvo type="max"/>
        <color theme="6"/>
        <color rgb="FFFF0000"/>
      </colorScale>
    </cfRule>
  </conditionalFormatting>
  <conditionalFormatting sqref="I45:J47">
    <cfRule type="cellIs" dxfId="9" priority="2" operator="lessThan">
      <formula>15</formula>
    </cfRule>
    <cfRule type="cellIs" dxfId="8" priority="3" operator="greaterThan">
      <formula>14.9999999</formula>
    </cfRule>
  </conditionalFormatting>
  <conditionalFormatting sqref="I40:J42 I45:J47">
    <cfRule type="containsErrors" dxfId="7" priority="1">
      <formula>ISERROR(I40)</formula>
    </cfRule>
  </conditionalFormatting>
  <pageMargins left="0.7" right="0.7" top="0.75" bottom="0.75" header="0.3" footer="0.3"/>
  <pageSetup scale="53" orientation="landscape" r:id="rId1"/>
  <headerFooter>
    <oddHeader>&amp;L&amp;G&amp;C&amp;"Cambria,Bold"&amp;14Livestock Forage and Dry Matter Intake Calculator</oddHeader>
    <oddFooter>&amp;L&amp;"Cambria,Regular"&amp;9Last Reviewed:             F-EN-121
4 Feb 2022&amp;C&amp;"Cambria,Regular"&amp;9Livestock Forage and Dry Matter Intake Calculator&amp;R&amp;"Cambria,Regular"&amp;9© 2020 by TCO Cert               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autoPageBreaks="0"/>
  </sheetPr>
  <dimension ref="A1:P55"/>
  <sheetViews>
    <sheetView showGridLines="0" showZeros="0" zoomScale="90" zoomScaleNormal="90" workbookViewId="0">
      <selection activeCell="L39" sqref="L39"/>
    </sheetView>
  </sheetViews>
  <sheetFormatPr defaultRowHeight="14.25" x14ac:dyDescent="0.2"/>
  <cols>
    <col min="2" max="2" width="22.625" customWidth="1"/>
    <col min="3" max="3" width="13" customWidth="1"/>
    <col min="4" max="4" width="13.625" customWidth="1"/>
    <col min="5" max="5" width="18.125" customWidth="1"/>
    <col min="6" max="6" width="17.875" customWidth="1"/>
    <col min="7" max="7" width="12.375" customWidth="1"/>
    <col min="8" max="8" width="10.75" customWidth="1"/>
    <col min="9" max="9" width="12.625" customWidth="1"/>
    <col min="10" max="10" width="14.375" customWidth="1"/>
    <col min="11" max="11" width="14.375" hidden="1" customWidth="1"/>
    <col min="12" max="12" width="14.375" customWidth="1"/>
    <col min="13" max="13" width="15.5" customWidth="1"/>
    <col min="14" max="14" width="14.75" customWidth="1"/>
    <col min="15" max="15" width="10" customWidth="1"/>
  </cols>
  <sheetData>
    <row r="1" spans="1:16" ht="15" thickBot="1" x14ac:dyDescent="0.25">
      <c r="A1" s="15"/>
      <c r="B1" s="16"/>
      <c r="C1" s="16"/>
      <c r="D1" s="16"/>
      <c r="E1" s="16"/>
      <c r="F1" s="16"/>
      <c r="G1" s="16"/>
      <c r="H1" s="16"/>
      <c r="I1" s="16"/>
      <c r="J1" s="16"/>
      <c r="K1" s="16"/>
      <c r="L1" s="16"/>
      <c r="M1" s="16"/>
      <c r="N1" s="16"/>
      <c r="O1" s="17"/>
    </row>
    <row r="2" spans="1:16" ht="31.5" customHeight="1" thickBot="1" x14ac:dyDescent="0.45">
      <c r="A2" s="18"/>
      <c r="B2" s="120" t="s">
        <v>54</v>
      </c>
      <c r="C2" s="121"/>
      <c r="D2" s="121"/>
      <c r="E2" s="121"/>
      <c r="F2" s="121"/>
      <c r="G2" s="121"/>
      <c r="H2" s="121"/>
      <c r="I2" s="121"/>
      <c r="J2" s="122"/>
      <c r="K2" s="69"/>
      <c r="L2" s="19"/>
      <c r="M2" s="11"/>
      <c r="N2" s="11"/>
      <c r="O2" s="20"/>
    </row>
    <row r="3" spans="1:16" s="102" customFormat="1" ht="31.5" customHeight="1" thickBot="1" x14ac:dyDescent="0.45">
      <c r="A3" s="18"/>
      <c r="B3" s="101"/>
      <c r="C3" s="101"/>
      <c r="D3" s="101"/>
      <c r="E3" s="101" t="s">
        <v>74</v>
      </c>
      <c r="F3" s="101"/>
      <c r="G3" s="101"/>
      <c r="H3" s="101"/>
      <c r="I3" s="101"/>
      <c r="J3" s="101"/>
      <c r="K3" s="101"/>
      <c r="L3" s="19"/>
      <c r="M3" s="11"/>
      <c r="N3" s="11"/>
      <c r="O3" s="20"/>
    </row>
    <row r="4" spans="1:16" ht="20.45" customHeight="1" thickBot="1" x14ac:dyDescent="0.45">
      <c r="A4" s="18"/>
      <c r="B4" s="106"/>
      <c r="C4" s="107"/>
      <c r="D4" s="107"/>
      <c r="E4" s="107"/>
      <c r="F4" s="107"/>
      <c r="G4" s="107"/>
      <c r="H4" s="107"/>
      <c r="I4" s="107"/>
      <c r="J4" s="108"/>
      <c r="K4" s="70"/>
      <c r="L4" s="19"/>
      <c r="M4" s="58" t="s">
        <v>39</v>
      </c>
      <c r="N4" s="11"/>
      <c r="O4" s="21"/>
    </row>
    <row r="5" spans="1:16" ht="23.1" customHeight="1" x14ac:dyDescent="0.4">
      <c r="A5" s="18"/>
      <c r="B5" s="104" t="s">
        <v>1</v>
      </c>
      <c r="C5" s="48"/>
      <c r="D5" s="48"/>
      <c r="E5" s="48"/>
      <c r="F5" s="48"/>
      <c r="G5" s="48"/>
      <c r="H5" s="48"/>
      <c r="I5" s="48"/>
      <c r="J5" s="105"/>
      <c r="K5" s="48"/>
      <c r="L5" s="19"/>
      <c r="M5" s="123" t="s">
        <v>36</v>
      </c>
      <c r="N5" s="124"/>
      <c r="O5" s="21"/>
    </row>
    <row r="6" spans="1:16" ht="16.5" customHeight="1" thickBot="1" x14ac:dyDescent="0.45">
      <c r="A6" s="18"/>
      <c r="B6" s="47" t="s">
        <v>55</v>
      </c>
      <c r="C6" s="48"/>
      <c r="D6" s="48"/>
      <c r="E6" s="48"/>
      <c r="F6" s="48"/>
      <c r="G6" s="48"/>
      <c r="H6" s="49"/>
      <c r="I6" s="49"/>
      <c r="J6" s="50"/>
      <c r="K6" s="49"/>
      <c r="L6" s="11"/>
      <c r="M6" s="32" t="s">
        <v>31</v>
      </c>
      <c r="N6" s="29" t="s">
        <v>32</v>
      </c>
      <c r="O6" s="20"/>
    </row>
    <row r="7" spans="1:16" ht="22.5" customHeight="1" thickBot="1" x14ac:dyDescent="0.45">
      <c r="A7" s="18"/>
      <c r="B7" s="47" t="s">
        <v>71</v>
      </c>
      <c r="C7" s="48"/>
      <c r="D7" s="48"/>
      <c r="E7" s="48"/>
      <c r="F7" s="48"/>
      <c r="G7" s="48"/>
      <c r="H7" s="49"/>
      <c r="I7" s="49"/>
      <c r="J7" s="50"/>
      <c r="K7" s="49"/>
      <c r="L7" s="11"/>
      <c r="M7" s="38">
        <v>35</v>
      </c>
      <c r="N7" s="31">
        <f xml:space="preserve"> 100-M7</f>
        <v>65</v>
      </c>
      <c r="O7" s="20"/>
    </row>
    <row r="8" spans="1:16" ht="20.45" customHeight="1" x14ac:dyDescent="0.2">
      <c r="A8" s="18"/>
      <c r="B8" s="179" t="s">
        <v>72</v>
      </c>
      <c r="C8" s="180"/>
      <c r="D8" s="180"/>
      <c r="E8" s="180"/>
      <c r="F8" s="180"/>
      <c r="G8" s="180"/>
      <c r="H8" s="180"/>
      <c r="I8" s="180"/>
      <c r="J8" s="181"/>
      <c r="K8" s="49"/>
      <c r="L8" s="11"/>
      <c r="M8" s="22" t="s">
        <v>43</v>
      </c>
      <c r="N8" s="22"/>
      <c r="O8" s="20"/>
    </row>
    <row r="9" spans="1:16" ht="21.95" customHeight="1" x14ac:dyDescent="0.2">
      <c r="A9" s="18"/>
      <c r="B9" s="179" t="s">
        <v>73</v>
      </c>
      <c r="C9" s="180"/>
      <c r="D9" s="180"/>
      <c r="E9" s="180"/>
      <c r="F9" s="180"/>
      <c r="G9" s="180"/>
      <c r="H9" s="180"/>
      <c r="I9" s="180"/>
      <c r="J9" s="181"/>
      <c r="K9" s="49"/>
      <c r="L9" s="11"/>
      <c r="M9" s="22"/>
      <c r="N9" s="22"/>
      <c r="O9" s="20"/>
    </row>
    <row r="10" spans="1:16" ht="23.45" customHeight="1" thickBot="1" x14ac:dyDescent="0.45">
      <c r="A10" s="18"/>
      <c r="B10" s="90" t="s">
        <v>67</v>
      </c>
      <c r="C10" s="48"/>
      <c r="D10" s="48"/>
      <c r="E10" s="48"/>
      <c r="F10" s="48"/>
      <c r="G10" s="48"/>
      <c r="H10" s="49"/>
      <c r="I10" s="49"/>
      <c r="J10" s="50"/>
      <c r="K10" s="49"/>
      <c r="L10" s="11"/>
      <c r="M10" s="22"/>
      <c r="N10" s="22"/>
      <c r="O10" s="20"/>
    </row>
    <row r="11" spans="1:16" ht="20.100000000000001" customHeight="1" x14ac:dyDescent="0.4">
      <c r="A11" s="18"/>
      <c r="B11" s="47" t="s">
        <v>68</v>
      </c>
      <c r="C11" s="48"/>
      <c r="D11" s="48"/>
      <c r="E11" s="48"/>
      <c r="F11" s="48"/>
      <c r="G11" s="48"/>
      <c r="H11" s="49"/>
      <c r="I11" s="49"/>
      <c r="J11" s="50"/>
      <c r="K11" s="49"/>
      <c r="L11" s="11"/>
      <c r="M11" s="125" t="s">
        <v>35</v>
      </c>
      <c r="N11" s="126"/>
      <c r="O11" s="20"/>
    </row>
    <row r="12" spans="1:16" ht="22.5" customHeight="1" thickBot="1" x14ac:dyDescent="0.25">
      <c r="A12" s="18"/>
      <c r="B12" s="51" t="s">
        <v>69</v>
      </c>
      <c r="C12" s="52"/>
      <c r="D12" s="52"/>
      <c r="E12" s="52"/>
      <c r="F12" s="52"/>
      <c r="G12" s="52"/>
      <c r="H12" s="53"/>
      <c r="I12" s="53"/>
      <c r="J12" s="54"/>
      <c r="K12" s="49"/>
      <c r="L12" s="11"/>
      <c r="M12" s="30" t="s">
        <v>33</v>
      </c>
      <c r="N12" s="9" t="s">
        <v>34</v>
      </c>
      <c r="O12" s="20"/>
    </row>
    <row r="13" spans="1:16" ht="23.25" customHeight="1" thickBot="1" x14ac:dyDescent="0.25">
      <c r="A13" s="18"/>
      <c r="B13" s="22"/>
      <c r="C13" s="62"/>
      <c r="D13" s="62"/>
      <c r="E13" s="62"/>
      <c r="F13" s="62"/>
      <c r="G13" s="62"/>
      <c r="H13" s="11"/>
      <c r="I13" s="11"/>
      <c r="J13" s="11"/>
      <c r="K13" s="11"/>
      <c r="L13" s="11"/>
      <c r="M13" s="38">
        <v>50</v>
      </c>
      <c r="N13" s="60">
        <f>M13*2.2046</f>
        <v>110.23</v>
      </c>
      <c r="O13" s="20"/>
    </row>
    <row r="14" spans="1:16" ht="15" customHeight="1" thickBot="1" x14ac:dyDescent="0.25">
      <c r="A14" s="18"/>
      <c r="B14" s="10"/>
      <c r="C14" s="10"/>
      <c r="D14" s="10"/>
      <c r="E14" s="10"/>
      <c r="F14" s="10"/>
      <c r="G14" s="10"/>
      <c r="H14" s="10"/>
      <c r="I14" s="10"/>
      <c r="J14" s="10"/>
      <c r="K14" s="10"/>
      <c r="L14" s="10"/>
      <c r="M14" s="127" t="s">
        <v>52</v>
      </c>
      <c r="N14" s="127"/>
      <c r="O14" s="20"/>
    </row>
    <row r="15" spans="1:16" ht="24.75" customHeight="1" thickBot="1" x14ac:dyDescent="0.25">
      <c r="A15" s="18"/>
      <c r="B15" s="11"/>
      <c r="C15" s="11"/>
      <c r="D15" s="128" t="s">
        <v>44</v>
      </c>
      <c r="E15" s="129"/>
      <c r="F15" s="130"/>
      <c r="G15" s="66"/>
      <c r="H15" s="10"/>
      <c r="I15" s="10"/>
      <c r="J15" s="62"/>
      <c r="K15" s="62"/>
      <c r="L15" s="62"/>
      <c r="M15" s="131"/>
      <c r="N15" s="131"/>
      <c r="O15" s="20"/>
      <c r="P15" s="1"/>
    </row>
    <row r="16" spans="1:16" ht="24" customHeight="1" thickBot="1" x14ac:dyDescent="0.25">
      <c r="A16" s="18"/>
      <c r="B16" s="11"/>
      <c r="C16" s="11"/>
      <c r="D16" s="132" t="s">
        <v>49</v>
      </c>
      <c r="E16" s="133"/>
      <c r="F16" s="36">
        <v>1400</v>
      </c>
      <c r="G16" s="67"/>
      <c r="H16" s="62"/>
      <c r="I16" s="11"/>
      <c r="J16" s="62"/>
      <c r="K16" s="62"/>
      <c r="L16" s="62"/>
      <c r="M16" s="134" t="s">
        <v>58</v>
      </c>
      <c r="N16" s="135"/>
      <c r="O16" s="20"/>
      <c r="P16" s="1"/>
    </row>
    <row r="17" spans="1:16" ht="22.5" customHeight="1" thickBot="1" x14ac:dyDescent="0.25">
      <c r="A17" s="18"/>
      <c r="B17" s="11"/>
      <c r="C17" s="11"/>
      <c r="D17" s="116" t="s">
        <v>51</v>
      </c>
      <c r="E17" s="136"/>
      <c r="F17" s="37">
        <v>200</v>
      </c>
      <c r="G17" s="67"/>
      <c r="H17" s="62"/>
      <c r="I17" s="11"/>
      <c r="J17" s="62"/>
      <c r="K17" s="62"/>
      <c r="L17" s="62"/>
      <c r="M17" s="56" t="s">
        <v>59</v>
      </c>
      <c r="N17" s="57" t="s">
        <v>60</v>
      </c>
      <c r="O17" s="20"/>
      <c r="P17" s="1"/>
    </row>
    <row r="18" spans="1:16" ht="23.25" customHeight="1" thickBot="1" x14ac:dyDescent="0.25">
      <c r="A18" s="18"/>
      <c r="B18" s="11"/>
      <c r="C18" s="11"/>
      <c r="D18" s="116" t="s">
        <v>45</v>
      </c>
      <c r="E18" s="117"/>
      <c r="F18" s="33">
        <f>SUM(I26:I31,I33:I36)</f>
        <v>65</v>
      </c>
      <c r="G18" s="68"/>
      <c r="H18" s="11"/>
      <c r="I18" s="11"/>
      <c r="J18" s="11"/>
      <c r="K18" s="11"/>
      <c r="L18" s="11"/>
      <c r="M18" s="55">
        <v>4500</v>
      </c>
      <c r="N18" s="59">
        <f>IFERROR(M18/F17,0)</f>
        <v>22.5</v>
      </c>
      <c r="O18" s="20"/>
      <c r="P18" s="1"/>
    </row>
    <row r="19" spans="1:16" ht="21.75" customHeight="1" x14ac:dyDescent="0.2">
      <c r="A19" s="18"/>
      <c r="B19" s="11"/>
      <c r="C19" s="11"/>
      <c r="D19" s="116" t="s">
        <v>46</v>
      </c>
      <c r="E19" s="117"/>
      <c r="F19" s="34">
        <f>SUM(J27:J31,J33:J36)</f>
        <v>31.5</v>
      </c>
      <c r="G19" s="68"/>
      <c r="H19" s="11"/>
      <c r="I19" s="11"/>
      <c r="J19" s="11"/>
      <c r="K19" s="11"/>
      <c r="L19" s="11"/>
      <c r="M19" s="137" t="s">
        <v>61</v>
      </c>
      <c r="N19" s="137"/>
      <c r="O19" s="20"/>
      <c r="P19" s="1"/>
    </row>
    <row r="20" spans="1:16" ht="21" customHeight="1" x14ac:dyDescent="0.2">
      <c r="A20" s="18"/>
      <c r="B20" s="11"/>
      <c r="C20" s="11"/>
      <c r="D20" s="116" t="s">
        <v>50</v>
      </c>
      <c r="E20" s="117"/>
      <c r="F20" s="34">
        <f>IFERROR(F19/F16*100,0)</f>
        <v>2.25</v>
      </c>
      <c r="G20" s="68"/>
      <c r="H20" s="11"/>
      <c r="I20" s="11"/>
      <c r="J20" s="11"/>
      <c r="K20" s="11"/>
      <c r="L20" s="11"/>
      <c r="M20" s="138"/>
      <c r="N20" s="138"/>
      <c r="O20" s="20"/>
    </row>
    <row r="21" spans="1:16" ht="24" customHeight="1" thickBot="1" x14ac:dyDescent="0.25">
      <c r="A21" s="18"/>
      <c r="B21" s="11"/>
      <c r="C21" s="11"/>
      <c r="D21" s="118" t="s">
        <v>62</v>
      </c>
      <c r="E21" s="119"/>
      <c r="F21" s="35">
        <f>F18*F17</f>
        <v>13000</v>
      </c>
      <c r="G21" s="68"/>
      <c r="H21" s="11"/>
      <c r="I21" s="11"/>
      <c r="J21" s="11"/>
      <c r="K21" s="11"/>
      <c r="L21" s="11"/>
      <c r="M21" s="138"/>
      <c r="N21" s="138"/>
      <c r="O21" s="20"/>
    </row>
    <row r="22" spans="1:16" x14ac:dyDescent="0.2">
      <c r="A22" s="18"/>
      <c r="B22" s="11"/>
      <c r="C22" s="11"/>
      <c r="D22" s="11"/>
      <c r="E22" s="11"/>
      <c r="F22" s="11"/>
      <c r="G22" s="11"/>
      <c r="H22" s="11"/>
      <c r="I22" s="11"/>
      <c r="J22" s="11"/>
      <c r="K22" s="11"/>
      <c r="L22" s="11"/>
      <c r="M22" s="11"/>
      <c r="N22" s="11"/>
      <c r="O22" s="20"/>
    </row>
    <row r="23" spans="1:16" ht="15" thickBot="1" x14ac:dyDescent="0.25">
      <c r="A23" s="18"/>
      <c r="B23" s="11"/>
      <c r="C23" s="11"/>
      <c r="D23" s="11"/>
      <c r="E23" s="11"/>
      <c r="F23" s="11"/>
      <c r="G23" s="11"/>
      <c r="H23" s="11"/>
      <c r="I23" s="11"/>
      <c r="J23" s="11"/>
      <c r="K23" s="11"/>
      <c r="L23" s="11"/>
      <c r="M23" s="11"/>
      <c r="N23" s="11"/>
      <c r="O23" s="20"/>
    </row>
    <row r="24" spans="1:16" ht="20.25" thickBot="1" x14ac:dyDescent="0.3">
      <c r="A24" s="18"/>
      <c r="B24" s="158" t="s">
        <v>26</v>
      </c>
      <c r="C24" s="159"/>
      <c r="D24" s="160"/>
      <c r="E24" s="11"/>
      <c r="F24" s="161" t="s">
        <v>29</v>
      </c>
      <c r="G24" s="162"/>
      <c r="H24" s="162"/>
      <c r="I24" s="162"/>
      <c r="J24" s="162"/>
      <c r="K24" s="162"/>
      <c r="L24" s="163"/>
      <c r="M24" s="11"/>
      <c r="N24" s="11"/>
      <c r="O24" s="20"/>
    </row>
    <row r="25" spans="1:16" ht="47.1" customHeight="1" thickBot="1" x14ac:dyDescent="0.25">
      <c r="A25" s="18"/>
      <c r="B25" s="2" t="s">
        <v>0</v>
      </c>
      <c r="C25" s="3" t="s">
        <v>27</v>
      </c>
      <c r="D25" s="4" t="s">
        <v>2</v>
      </c>
      <c r="E25" s="11"/>
      <c r="F25" s="26" t="s">
        <v>40</v>
      </c>
      <c r="G25" s="100" t="s">
        <v>63</v>
      </c>
      <c r="H25" s="27" t="s">
        <v>28</v>
      </c>
      <c r="I25" s="27" t="s">
        <v>30</v>
      </c>
      <c r="J25" s="28" t="s">
        <v>42</v>
      </c>
      <c r="K25" s="28" t="s">
        <v>65</v>
      </c>
      <c r="L25" s="28" t="s">
        <v>53</v>
      </c>
      <c r="M25" s="11"/>
      <c r="N25" s="11"/>
      <c r="O25" s="20"/>
    </row>
    <row r="26" spans="1:16" ht="15.75" thickBot="1" x14ac:dyDescent="0.25">
      <c r="A26" s="18"/>
      <c r="B26" s="5" t="s">
        <v>4</v>
      </c>
      <c r="C26" s="6">
        <v>88</v>
      </c>
      <c r="D26" s="99" t="s">
        <v>14</v>
      </c>
      <c r="E26" s="11"/>
      <c r="F26" s="164" t="s">
        <v>37</v>
      </c>
      <c r="G26" s="165"/>
      <c r="H26" s="165"/>
      <c r="I26" s="165"/>
      <c r="J26" s="165"/>
      <c r="K26" s="165"/>
      <c r="L26" s="166"/>
      <c r="M26" s="11"/>
      <c r="N26" s="11"/>
      <c r="O26" s="20"/>
    </row>
    <row r="27" spans="1:16" ht="15" x14ac:dyDescent="0.2">
      <c r="A27" s="18"/>
      <c r="B27" s="5" t="s">
        <v>5</v>
      </c>
      <c r="C27" s="6">
        <v>88</v>
      </c>
      <c r="D27" s="96" t="s">
        <v>15</v>
      </c>
      <c r="E27" s="11"/>
      <c r="F27" s="39" t="s">
        <v>6</v>
      </c>
      <c r="G27" s="63" t="s">
        <v>66</v>
      </c>
      <c r="H27" s="71">
        <v>37</v>
      </c>
      <c r="I27" s="72">
        <v>40</v>
      </c>
      <c r="J27" s="110">
        <f>(H27/100)*I27</f>
        <v>14.8</v>
      </c>
      <c r="K27" s="73" t="str">
        <f>IF(G27="yes", J27,"0")</f>
        <v>0</v>
      </c>
      <c r="L27" s="74">
        <f>I27*$F$17</f>
        <v>8000</v>
      </c>
      <c r="M27" s="11"/>
      <c r="N27" s="11"/>
      <c r="O27" s="20"/>
    </row>
    <row r="28" spans="1:16" ht="15" x14ac:dyDescent="0.2">
      <c r="A28" s="18"/>
      <c r="B28" s="5" t="s">
        <v>3</v>
      </c>
      <c r="C28" s="6">
        <v>88</v>
      </c>
      <c r="D28" s="96" t="s">
        <v>15</v>
      </c>
      <c r="E28" s="11"/>
      <c r="F28" s="40" t="s">
        <v>9</v>
      </c>
      <c r="G28" s="64" t="s">
        <v>66</v>
      </c>
      <c r="H28" s="75">
        <v>35</v>
      </c>
      <c r="I28" s="76">
        <v>10</v>
      </c>
      <c r="J28" s="111">
        <f t="shared" ref="J28:J36" si="0">(H28/100)*I28</f>
        <v>3.5</v>
      </c>
      <c r="K28" s="73" t="str">
        <f t="shared" ref="K28:K31" si="1">IF(G28="yes", J28,"0")</f>
        <v>0</v>
      </c>
      <c r="L28" s="74">
        <f t="shared" ref="L28:L34" si="2">I28*$F$17</f>
        <v>2000</v>
      </c>
      <c r="M28" s="11"/>
      <c r="N28" s="11"/>
      <c r="O28" s="20"/>
    </row>
    <row r="29" spans="1:16" ht="15" x14ac:dyDescent="0.2">
      <c r="A29" s="18"/>
      <c r="B29" s="5" t="s">
        <v>6</v>
      </c>
      <c r="C29" s="6">
        <v>37</v>
      </c>
      <c r="D29" s="96" t="s">
        <v>15</v>
      </c>
      <c r="E29" s="11"/>
      <c r="F29" s="40" t="s">
        <v>76</v>
      </c>
      <c r="G29" s="64" t="s">
        <v>64</v>
      </c>
      <c r="H29" s="75">
        <v>88</v>
      </c>
      <c r="I29" s="76">
        <v>10</v>
      </c>
      <c r="J29" s="111">
        <f t="shared" si="0"/>
        <v>8.8000000000000007</v>
      </c>
      <c r="K29" s="73">
        <f t="shared" si="1"/>
        <v>8.8000000000000007</v>
      </c>
      <c r="L29" s="74">
        <f t="shared" si="2"/>
        <v>2000</v>
      </c>
      <c r="M29" s="11"/>
      <c r="N29" s="11"/>
      <c r="O29" s="20"/>
    </row>
    <row r="30" spans="1:16" ht="15" x14ac:dyDescent="0.2">
      <c r="A30" s="18"/>
      <c r="B30" s="5" t="s">
        <v>7</v>
      </c>
      <c r="C30" s="6">
        <v>44</v>
      </c>
      <c r="D30" s="96" t="s">
        <v>15</v>
      </c>
      <c r="E30" s="11"/>
      <c r="F30" s="40"/>
      <c r="G30" s="64"/>
      <c r="H30" s="75"/>
      <c r="I30" s="76"/>
      <c r="J30" s="111">
        <f t="shared" si="0"/>
        <v>0</v>
      </c>
      <c r="K30" s="73" t="str">
        <f t="shared" si="1"/>
        <v>0</v>
      </c>
      <c r="L30" s="74">
        <f t="shared" si="2"/>
        <v>0</v>
      </c>
      <c r="M30" s="11"/>
      <c r="N30" s="11"/>
      <c r="O30" s="20"/>
    </row>
    <row r="31" spans="1:16" ht="15.75" thickBot="1" x14ac:dyDescent="0.25">
      <c r="A31" s="18"/>
      <c r="B31" s="5" t="s">
        <v>8</v>
      </c>
      <c r="C31" s="6">
        <v>40</v>
      </c>
      <c r="D31" s="96" t="s">
        <v>15</v>
      </c>
      <c r="E31" s="11"/>
      <c r="F31" s="41"/>
      <c r="G31" s="65"/>
      <c r="H31" s="77"/>
      <c r="I31" s="78"/>
      <c r="J31" s="113">
        <f t="shared" si="0"/>
        <v>0</v>
      </c>
      <c r="K31" s="73" t="str">
        <f t="shared" si="1"/>
        <v>0</v>
      </c>
      <c r="L31" s="74">
        <f t="shared" si="2"/>
        <v>0</v>
      </c>
      <c r="M31" s="11"/>
      <c r="N31" s="11"/>
      <c r="O31" s="20"/>
    </row>
    <row r="32" spans="1:16" ht="15" x14ac:dyDescent="0.2">
      <c r="A32" s="18"/>
      <c r="B32" s="5" t="s">
        <v>9</v>
      </c>
      <c r="C32" s="6">
        <v>35</v>
      </c>
      <c r="D32" s="96" t="s">
        <v>15</v>
      </c>
      <c r="E32" s="11"/>
      <c r="F32" s="167" t="s">
        <v>38</v>
      </c>
      <c r="G32" s="168"/>
      <c r="H32" s="168"/>
      <c r="I32" s="168"/>
      <c r="J32" s="168"/>
      <c r="K32" s="168"/>
      <c r="L32" s="169"/>
      <c r="M32" s="11"/>
      <c r="N32" s="11"/>
      <c r="O32" s="20"/>
    </row>
    <row r="33" spans="1:15" ht="15" x14ac:dyDescent="0.2">
      <c r="A33" s="18"/>
      <c r="B33" s="5" t="s">
        <v>10</v>
      </c>
      <c r="C33" s="6">
        <v>89</v>
      </c>
      <c r="D33" s="96" t="s">
        <v>15</v>
      </c>
      <c r="E33" s="11"/>
      <c r="F33" s="40" t="s">
        <v>11</v>
      </c>
      <c r="G33" s="88"/>
      <c r="H33" s="75">
        <v>88</v>
      </c>
      <c r="I33" s="72">
        <v>5</v>
      </c>
      <c r="J33" s="112">
        <f t="shared" si="0"/>
        <v>4.4000000000000004</v>
      </c>
      <c r="K33" s="79"/>
      <c r="L33" s="80">
        <f t="shared" si="2"/>
        <v>1000</v>
      </c>
      <c r="M33" s="11"/>
      <c r="N33" s="11"/>
      <c r="O33" s="20"/>
    </row>
    <row r="34" spans="1:15" ht="15" x14ac:dyDescent="0.2">
      <c r="A34" s="18"/>
      <c r="B34" s="5" t="s">
        <v>21</v>
      </c>
      <c r="C34" s="6">
        <v>86</v>
      </c>
      <c r="D34" s="96" t="s">
        <v>15</v>
      </c>
      <c r="E34" s="11"/>
      <c r="F34" s="40"/>
      <c r="G34" s="88"/>
      <c r="H34" s="75"/>
      <c r="I34" s="76"/>
      <c r="J34" s="114">
        <f>(H34/100)*I34</f>
        <v>0</v>
      </c>
      <c r="K34" s="79"/>
      <c r="L34" s="80">
        <f t="shared" si="2"/>
        <v>0</v>
      </c>
      <c r="M34" s="11"/>
      <c r="N34" s="11"/>
      <c r="O34" s="20"/>
    </row>
    <row r="35" spans="1:15" ht="15" x14ac:dyDescent="0.2">
      <c r="A35" s="18"/>
      <c r="B35" s="5" t="s">
        <v>22</v>
      </c>
      <c r="C35" s="6">
        <v>86</v>
      </c>
      <c r="D35" s="96" t="s">
        <v>15</v>
      </c>
      <c r="E35" s="11"/>
      <c r="F35" s="40"/>
      <c r="G35" s="88"/>
      <c r="H35" s="75"/>
      <c r="I35" s="76"/>
      <c r="J35" s="114">
        <f t="shared" si="0"/>
        <v>0</v>
      </c>
      <c r="K35" s="81"/>
      <c r="L35" s="82">
        <f>(I35/100)*J35</f>
        <v>0</v>
      </c>
      <c r="M35" s="11"/>
      <c r="N35" s="11"/>
      <c r="O35" s="20"/>
    </row>
    <row r="36" spans="1:15" ht="15.75" thickBot="1" x14ac:dyDescent="0.25">
      <c r="A36" s="18"/>
      <c r="B36" s="5" t="s">
        <v>11</v>
      </c>
      <c r="C36" s="6">
        <v>88</v>
      </c>
      <c r="D36" s="97" t="s">
        <v>16</v>
      </c>
      <c r="E36" s="11"/>
      <c r="F36" s="42"/>
      <c r="G36" s="89"/>
      <c r="H36" s="83"/>
      <c r="I36" s="84"/>
      <c r="J36" s="115">
        <f t="shared" si="0"/>
        <v>0</v>
      </c>
      <c r="K36" s="85"/>
      <c r="L36" s="86">
        <f>(I36/100)*J36</f>
        <v>0</v>
      </c>
      <c r="M36" s="11"/>
      <c r="N36" s="11"/>
      <c r="O36" s="20"/>
    </row>
    <row r="37" spans="1:15" ht="15" x14ac:dyDescent="0.2">
      <c r="A37" s="18"/>
      <c r="B37" s="5" t="s">
        <v>12</v>
      </c>
      <c r="C37" s="6">
        <v>90</v>
      </c>
      <c r="D37" s="97" t="s">
        <v>16</v>
      </c>
      <c r="E37" s="11"/>
      <c r="F37" s="11"/>
      <c r="G37" s="11"/>
      <c r="H37" s="11"/>
      <c r="I37" s="11"/>
      <c r="J37" s="11"/>
      <c r="K37" s="11"/>
      <c r="L37" s="11"/>
      <c r="M37" s="11"/>
      <c r="N37" s="11"/>
      <c r="O37" s="20"/>
    </row>
    <row r="38" spans="1:15" ht="15" x14ac:dyDescent="0.2">
      <c r="A38" s="18"/>
      <c r="B38" s="5" t="s">
        <v>13</v>
      </c>
      <c r="C38" s="6">
        <v>89</v>
      </c>
      <c r="D38" s="97" t="s">
        <v>16</v>
      </c>
      <c r="E38" s="11"/>
      <c r="F38" s="11"/>
      <c r="G38" s="11"/>
      <c r="H38" s="11"/>
      <c r="I38" s="11"/>
      <c r="J38" s="11"/>
      <c r="K38" s="11"/>
      <c r="L38" s="11"/>
      <c r="M38" s="11"/>
      <c r="N38" s="11"/>
      <c r="O38" s="20"/>
    </row>
    <row r="39" spans="1:15" ht="15.75" thickBot="1" x14ac:dyDescent="0.25">
      <c r="A39" s="18"/>
      <c r="B39" s="5" t="s">
        <v>17</v>
      </c>
      <c r="C39" s="6">
        <v>90</v>
      </c>
      <c r="D39" s="97" t="s">
        <v>16</v>
      </c>
      <c r="E39" s="11"/>
      <c r="F39" s="11"/>
      <c r="G39" s="11"/>
      <c r="H39" s="11"/>
      <c r="I39" s="11"/>
      <c r="J39" s="11"/>
      <c r="K39" s="11"/>
      <c r="L39" s="11"/>
      <c r="M39" s="11"/>
      <c r="N39" s="12" t="s">
        <v>41</v>
      </c>
      <c r="O39" s="20"/>
    </row>
    <row r="40" spans="1:15" ht="15" customHeight="1" x14ac:dyDescent="0.2">
      <c r="A40" s="18"/>
      <c r="B40" s="5" t="s">
        <v>18</v>
      </c>
      <c r="C40" s="6">
        <v>82</v>
      </c>
      <c r="D40" s="97" t="s">
        <v>16</v>
      </c>
      <c r="E40" s="11"/>
      <c r="F40" s="170" t="s">
        <v>56</v>
      </c>
      <c r="G40" s="171"/>
      <c r="H40" s="172"/>
      <c r="I40" s="148">
        <f>(SUM(J26:J31)/SUM(J26:J31,J33:J36))*100</f>
        <v>86.031746031746039</v>
      </c>
      <c r="J40" s="149"/>
      <c r="K40" s="61"/>
      <c r="L40" s="14"/>
      <c r="M40" s="11"/>
      <c r="N40" s="13" t="s">
        <v>47</v>
      </c>
      <c r="O40" s="20"/>
    </row>
    <row r="41" spans="1:15" ht="15" customHeight="1" x14ac:dyDescent="0.2">
      <c r="A41" s="18"/>
      <c r="B41" s="5" t="s">
        <v>20</v>
      </c>
      <c r="C41" s="6">
        <v>90</v>
      </c>
      <c r="D41" s="97" t="s">
        <v>16</v>
      </c>
      <c r="E41" s="11"/>
      <c r="F41" s="173"/>
      <c r="G41" s="174"/>
      <c r="H41" s="175"/>
      <c r="I41" s="150"/>
      <c r="J41" s="151"/>
      <c r="K41" s="61"/>
      <c r="L41" s="14"/>
      <c r="M41" s="11"/>
      <c r="N41" s="12" t="s">
        <v>48</v>
      </c>
      <c r="O41" s="20"/>
    </row>
    <row r="42" spans="1:15" ht="15.75" customHeight="1" thickBot="1" x14ac:dyDescent="0.25">
      <c r="A42" s="18"/>
      <c r="B42" s="7" t="s">
        <v>19</v>
      </c>
      <c r="C42" s="8">
        <v>99</v>
      </c>
      <c r="D42" s="98" t="s">
        <v>16</v>
      </c>
      <c r="E42" s="11"/>
      <c r="F42" s="176"/>
      <c r="G42" s="177"/>
      <c r="H42" s="178"/>
      <c r="I42" s="152"/>
      <c r="J42" s="153"/>
      <c r="K42" s="61"/>
      <c r="L42" s="14"/>
      <c r="M42" s="11"/>
      <c r="N42" s="11"/>
      <c r="O42" s="20"/>
    </row>
    <row r="43" spans="1:15" x14ac:dyDescent="0.2">
      <c r="A43" s="18"/>
      <c r="B43" s="11"/>
      <c r="C43" s="11"/>
      <c r="D43" s="11"/>
      <c r="E43" s="11"/>
      <c r="F43" s="11"/>
      <c r="G43" s="11"/>
      <c r="H43" s="11"/>
      <c r="I43" s="11"/>
      <c r="J43" s="11"/>
      <c r="K43" s="11"/>
      <c r="L43" s="11"/>
      <c r="M43" s="11"/>
      <c r="N43" s="11"/>
      <c r="O43" s="20"/>
    </row>
    <row r="44" spans="1:15" ht="15" thickBot="1" x14ac:dyDescent="0.25">
      <c r="A44" s="18"/>
      <c r="B44" s="11"/>
      <c r="C44" s="11"/>
      <c r="D44" s="11"/>
      <c r="E44" s="11"/>
      <c r="F44" s="11"/>
      <c r="G44" s="11"/>
      <c r="H44" s="11"/>
      <c r="I44" s="11"/>
      <c r="J44" s="11"/>
      <c r="K44" s="11"/>
      <c r="L44" s="11"/>
      <c r="M44" s="11"/>
      <c r="N44" s="11"/>
      <c r="O44" s="20"/>
    </row>
    <row r="45" spans="1:15" ht="14.1" customHeight="1" x14ac:dyDescent="0.2">
      <c r="A45" s="18"/>
      <c r="B45" s="11"/>
      <c r="C45" s="11"/>
      <c r="D45" s="11"/>
      <c r="E45" s="11"/>
      <c r="F45" s="139" t="s">
        <v>70</v>
      </c>
      <c r="G45" s="140"/>
      <c r="H45" s="141"/>
      <c r="I45" s="148">
        <f>SUM(K27:K31)/SUM(J27:J31,J33:J36)*100</f>
        <v>27.936507936507937</v>
      </c>
      <c r="J45" s="149"/>
      <c r="K45" s="61"/>
      <c r="L45" s="11"/>
      <c r="M45" s="11"/>
      <c r="N45" s="11"/>
      <c r="O45" s="20"/>
    </row>
    <row r="46" spans="1:15" ht="14.1" customHeight="1" x14ac:dyDescent="0.2">
      <c r="A46" s="18"/>
      <c r="B46" s="11"/>
      <c r="C46" s="11"/>
      <c r="D46" s="11"/>
      <c r="E46" s="11"/>
      <c r="F46" s="142"/>
      <c r="G46" s="143"/>
      <c r="H46" s="144"/>
      <c r="I46" s="150"/>
      <c r="J46" s="151"/>
      <c r="K46" s="61"/>
      <c r="L46" s="11"/>
      <c r="M46" s="11"/>
      <c r="N46" s="11"/>
      <c r="O46" s="20"/>
    </row>
    <row r="47" spans="1:15" ht="14.45" customHeight="1" thickBot="1" x14ac:dyDescent="0.25">
      <c r="A47" s="18"/>
      <c r="B47" s="11"/>
      <c r="C47" s="11"/>
      <c r="D47" s="11"/>
      <c r="E47" s="11"/>
      <c r="F47" s="145"/>
      <c r="G47" s="146"/>
      <c r="H47" s="147"/>
      <c r="I47" s="152"/>
      <c r="J47" s="153"/>
      <c r="K47" s="61"/>
      <c r="L47" s="11"/>
      <c r="M47" s="11"/>
      <c r="N47" s="11"/>
      <c r="O47" s="20"/>
    </row>
    <row r="48" spans="1:15" x14ac:dyDescent="0.2">
      <c r="A48" s="18"/>
      <c r="B48" s="13"/>
      <c r="C48" s="11"/>
      <c r="D48" s="11"/>
      <c r="E48" s="11"/>
      <c r="F48" s="11"/>
      <c r="G48" s="11"/>
      <c r="H48" s="11"/>
      <c r="I48" s="11"/>
      <c r="J48" s="11"/>
      <c r="K48" s="11"/>
      <c r="L48" s="11"/>
      <c r="M48" s="11"/>
      <c r="N48" s="11"/>
      <c r="O48" s="20"/>
    </row>
    <row r="49" spans="1:15" x14ac:dyDescent="0.2">
      <c r="A49" s="18"/>
      <c r="B49" s="13" t="s">
        <v>23</v>
      </c>
      <c r="C49" s="11"/>
      <c r="D49" s="11"/>
      <c r="E49" s="11"/>
      <c r="F49" s="11"/>
      <c r="G49" s="11"/>
      <c r="H49" s="11"/>
      <c r="I49" s="11"/>
      <c r="J49" s="11"/>
      <c r="K49" s="11"/>
      <c r="L49" s="11"/>
      <c r="M49" s="11"/>
      <c r="N49" s="11"/>
      <c r="O49" s="20"/>
    </row>
    <row r="50" spans="1:15" x14ac:dyDescent="0.2">
      <c r="A50" s="18"/>
      <c r="B50" s="23" t="s">
        <v>25</v>
      </c>
      <c r="C50" s="11"/>
      <c r="D50" s="11"/>
      <c r="E50" s="11"/>
      <c r="F50" s="11"/>
      <c r="G50" s="11"/>
      <c r="H50" s="11"/>
      <c r="I50" s="11"/>
      <c r="J50" s="11"/>
      <c r="K50" s="11"/>
      <c r="L50" s="11"/>
      <c r="M50" s="11"/>
      <c r="N50" s="11"/>
      <c r="O50" s="20"/>
    </row>
    <row r="51" spans="1:15" x14ac:dyDescent="0.2">
      <c r="A51" s="18"/>
      <c r="B51" s="24" t="s">
        <v>24</v>
      </c>
      <c r="C51" s="11"/>
      <c r="D51" s="11"/>
      <c r="E51" s="11"/>
      <c r="F51" s="11"/>
      <c r="G51" s="11"/>
      <c r="H51" s="11"/>
      <c r="I51" s="11"/>
      <c r="J51" s="11"/>
      <c r="K51" s="11"/>
      <c r="L51" s="11"/>
      <c r="M51" s="11"/>
      <c r="N51" s="11"/>
      <c r="O51" s="20"/>
    </row>
    <row r="52" spans="1:15" x14ac:dyDescent="0.2">
      <c r="A52" s="18"/>
      <c r="B52" s="154" t="s">
        <v>57</v>
      </c>
      <c r="C52" s="154"/>
      <c r="D52" s="154"/>
      <c r="E52" s="154"/>
      <c r="F52" s="154"/>
      <c r="G52" s="154"/>
      <c r="H52" s="154"/>
      <c r="I52" s="154"/>
      <c r="J52" s="154"/>
      <c r="K52" s="154"/>
      <c r="L52" s="154"/>
      <c r="M52" s="154"/>
      <c r="N52" s="154"/>
      <c r="O52" s="155"/>
    </row>
    <row r="53" spans="1:15" ht="15" thickBot="1" x14ac:dyDescent="0.25">
      <c r="A53" s="25"/>
      <c r="B53" s="156"/>
      <c r="C53" s="156"/>
      <c r="D53" s="156"/>
      <c r="E53" s="156"/>
      <c r="F53" s="156"/>
      <c r="G53" s="156"/>
      <c r="H53" s="156"/>
      <c r="I53" s="156"/>
      <c r="J53" s="156"/>
      <c r="K53" s="156"/>
      <c r="L53" s="156"/>
      <c r="M53" s="156"/>
      <c r="N53" s="156"/>
      <c r="O53" s="157"/>
    </row>
    <row r="54" spans="1:15" x14ac:dyDescent="0.2">
      <c r="G54" s="87"/>
    </row>
    <row r="55" spans="1:15" x14ac:dyDescent="0.2">
      <c r="G55" s="87"/>
    </row>
  </sheetData>
  <sheetProtection algorithmName="SHA-512" hashValue="bhvz8ejaYP4b704dWY2jPSd3xnNr7KZpmfbwFrLbetQtl/A6lvY6XLDEmo06nVycvuPjvriDddfXbGLnzFxvpg==" saltValue="EWmfX5RbOiNF3qF2aYPkVA==" spinCount="100000" sheet="1" objects="1" scenarios="1" selectLockedCells="1" selectUnlockedCells="1"/>
  <mergeCells count="25">
    <mergeCell ref="D18:E18"/>
    <mergeCell ref="B2:J2"/>
    <mergeCell ref="M5:N5"/>
    <mergeCell ref="B8:J8"/>
    <mergeCell ref="B9:J9"/>
    <mergeCell ref="M11:N11"/>
    <mergeCell ref="M14:N14"/>
    <mergeCell ref="D15:F15"/>
    <mergeCell ref="M15:N15"/>
    <mergeCell ref="D16:E16"/>
    <mergeCell ref="M16:N16"/>
    <mergeCell ref="D17:E17"/>
    <mergeCell ref="D19:E19"/>
    <mergeCell ref="M19:N21"/>
    <mergeCell ref="D20:E20"/>
    <mergeCell ref="D21:E21"/>
    <mergeCell ref="B24:D24"/>
    <mergeCell ref="F24:L24"/>
    <mergeCell ref="B52:O53"/>
    <mergeCell ref="F26:L26"/>
    <mergeCell ref="F32:L32"/>
    <mergeCell ref="F40:H42"/>
    <mergeCell ref="I40:J42"/>
    <mergeCell ref="F45:H47"/>
    <mergeCell ref="I45:J47"/>
  </mergeCells>
  <conditionalFormatting sqref="I40:K42">
    <cfRule type="cellIs" dxfId="6" priority="7" operator="greaterThan">
      <formula>60</formula>
    </cfRule>
    <cfRule type="cellIs" dxfId="5" priority="8" operator="lessThan">
      <formula>60</formula>
    </cfRule>
    <cfRule type="colorScale" priority="9">
      <colorScale>
        <cfvo type="min"/>
        <cfvo type="max"/>
        <color theme="6"/>
        <color rgb="FFFF0000"/>
      </colorScale>
    </cfRule>
  </conditionalFormatting>
  <conditionalFormatting sqref="I45:K47">
    <cfRule type="cellIs" dxfId="4" priority="4" operator="greaterThan">
      <formula>60</formula>
    </cfRule>
    <cfRule type="cellIs" dxfId="3" priority="5" operator="lessThan">
      <formula>60</formula>
    </cfRule>
    <cfRule type="colorScale" priority="6">
      <colorScale>
        <cfvo type="min"/>
        <cfvo type="max"/>
        <color theme="6"/>
        <color rgb="FFFF0000"/>
      </colorScale>
    </cfRule>
  </conditionalFormatting>
  <conditionalFormatting sqref="I45:J47">
    <cfRule type="cellIs" dxfId="2" priority="2" operator="lessThan">
      <formula>15</formula>
    </cfRule>
    <cfRule type="cellIs" dxfId="1" priority="3" operator="greaterThan">
      <formula>14.9999999</formula>
    </cfRule>
  </conditionalFormatting>
  <conditionalFormatting sqref="I40:J42 I45:J47">
    <cfRule type="containsErrors" dxfId="0" priority="1">
      <formula>ISERROR(I40)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 Sheet</vt:lpstr>
      <vt:lpstr>Example Sheet</vt:lpstr>
    </vt:vector>
  </TitlesOfParts>
  <Company>Government of Saskatchewan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Janelle AG</dc:creator>
  <cp:lastModifiedBy>Rachel Salapare</cp:lastModifiedBy>
  <cp:lastPrinted>2022-02-04T16:47:42Z</cp:lastPrinted>
  <dcterms:created xsi:type="dcterms:W3CDTF">2020-03-03T19:41:23Z</dcterms:created>
  <dcterms:modified xsi:type="dcterms:W3CDTF">2022-02-04T16:49:52Z</dcterms:modified>
</cp:coreProperties>
</file>